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AÑO 2021\INFORME GESTION GERENCIAL 2021\PRESENTACION\"/>
    </mc:Choice>
  </mc:AlternateContent>
  <bookViews>
    <workbookView xWindow="10305" yWindow="-15" windowWidth="10230" windowHeight="8115" tabRatio="711" firstSheet="1" activeTab="2"/>
  </bookViews>
  <sheets>
    <sheet name="ANEXO 2 - INDICADORES" sheetId="3" state="hidden" r:id="rId1"/>
    <sheet name="escala" sheetId="11" r:id="rId2"/>
    <sheet name="ANEXO 10 DE 2021" sheetId="10" r:id="rId3"/>
    <sheet name="PLAN DE GESTION POR AREAS 2012" sheetId="5" state="hidden" r:id="rId4"/>
    <sheet name="AUDITORIA H.C" sheetId="6" state="hidden" r:id="rId5"/>
  </sheets>
  <definedNames>
    <definedName name="_xlnm.Print_Area" localSheetId="2">'ANEXO 10 DE 2021'!$A$1:$K$27</definedName>
    <definedName name="_xlnm.Print_Area" localSheetId="0">'ANEXO 2 - INDICADORES'!$B$1:$H$28</definedName>
    <definedName name="_xlnm.Print_Area" localSheetId="3">'PLAN DE GESTION POR AREAS 2012'!$B$1:$G$15</definedName>
    <definedName name="_xlnm.Print_Titles" localSheetId="2">'ANEXO 10 DE 2021'!$A:$C,'ANEXO 10 DE 2021'!$1:$4</definedName>
    <definedName name="_xlnm.Print_Titles" localSheetId="0">'ANEXO 2 - INDICADORES'!#REF!</definedName>
    <definedName name="_xlnm.Print_Titles" localSheetId="3">'PLAN DE GESTION POR AREAS 2012'!$1:$3</definedName>
  </definedNames>
  <calcPr calcId="152511"/>
</workbook>
</file>

<file path=xl/calcChain.xml><?xml version="1.0" encoding="utf-8"?>
<calcChain xmlns="http://schemas.openxmlformats.org/spreadsheetml/2006/main">
  <c r="H27" i="10" l="1"/>
  <c r="H5" i="10"/>
  <c r="L5" i="10" l="1"/>
  <c r="M5" i="10" s="1"/>
  <c r="H13" i="10" l="1"/>
  <c r="H9" i="10" l="1"/>
  <c r="H18" i="10"/>
  <c r="H6" i="10" l="1"/>
  <c r="H22" i="10" l="1"/>
  <c r="H24" i="10" l="1"/>
  <c r="H23" i="10"/>
  <c r="H7" i="10" l="1"/>
  <c r="H16" i="10"/>
  <c r="H21" i="10" l="1"/>
  <c r="K22" i="10" l="1"/>
  <c r="K10" i="10"/>
  <c r="K9" i="10"/>
  <c r="K8" i="10"/>
  <c r="K7" i="10"/>
  <c r="K5" i="10"/>
  <c r="K6" i="10" l="1"/>
  <c r="K23" i="10"/>
  <c r="I27" i="10"/>
  <c r="J27" i="10" l="1"/>
  <c r="H10" i="10"/>
  <c r="E14" i="11" l="1"/>
  <c r="E13" i="11"/>
  <c r="D12" i="11"/>
  <c r="E12" i="11" s="1"/>
  <c r="C15" i="11"/>
  <c r="D15" i="11" l="1"/>
  <c r="D16" i="11" l="1"/>
  <c r="H17" i="10"/>
  <c r="B15" i="11" l="1"/>
  <c r="K24" i="10"/>
  <c r="K21" i="10"/>
  <c r="K20" i="10"/>
  <c r="H20" i="10"/>
  <c r="K19" i="10"/>
  <c r="K18" i="10"/>
  <c r="K17" i="10"/>
  <c r="K16" i="10"/>
  <c r="K15" i="10"/>
  <c r="K14" i="10"/>
  <c r="K13" i="10"/>
  <c r="K12" i="10"/>
  <c r="K11" i="10"/>
  <c r="B5" i="5"/>
  <c r="B6" i="5" s="1"/>
  <c r="B7" i="5" s="1"/>
  <c r="B8" i="5" s="1"/>
  <c r="B9" i="5" s="1"/>
  <c r="B10" i="5" s="1"/>
  <c r="B11" i="5" s="1"/>
  <c r="B12" i="5" s="1"/>
  <c r="B14" i="5"/>
  <c r="B15" i="5" s="1"/>
  <c r="K27" i="10" l="1"/>
</calcChain>
</file>

<file path=xl/sharedStrings.xml><?xml version="1.0" encoding="utf-8"?>
<sst xmlns="http://schemas.openxmlformats.org/spreadsheetml/2006/main" count="339" uniqueCount="244">
  <si>
    <t>"Por medio de la cual se define la metodología para el diseño, elaboración y evaluación del Plan de Gestión de los Gerentes o Directores de las Empresas Sociales del Estado del nivel territorial y se adopta para ello un instrumento de medición y evaluación"</t>
  </si>
  <si>
    <t>TABLA NÚMERO 1</t>
  </si>
  <si>
    <t>INFORMACIÓN BASE</t>
  </si>
  <si>
    <t>ÁREA</t>
  </si>
  <si>
    <t>INDICADOR</t>
  </si>
  <si>
    <t>FUENTE DE INFORMACIÓN</t>
  </si>
  <si>
    <t>LISTADO DE ANEXOS</t>
  </si>
  <si>
    <t>3 áreas</t>
  </si>
  <si>
    <t>22 indicadores      (19 HSVP)</t>
  </si>
  <si>
    <t>Cálculo</t>
  </si>
  <si>
    <t>Meta propuesta</t>
  </si>
  <si>
    <t>Anexos                             (10 HSVP)</t>
  </si>
  <si>
    <t>#</t>
  </si>
  <si>
    <t>DIRECCION Y GERENCIA 20%</t>
  </si>
  <si>
    <t>TIPO DE ESE</t>
  </si>
  <si>
    <t>NIVEL I, II Y III</t>
  </si>
  <si>
    <t>PROMEDIO DE LA CALIFICACION DE LA AUTOEVALUACION EN LA VIGENCIA  /  PROMEDIO DE LA CALIFICACION DE LA AUTOEVALUACION DE LA VIGENCIA ANTERIOR</t>
  </si>
  <si>
    <t>Mayor o igual 1,20</t>
  </si>
  <si>
    <t>Documento diligenciado del promedio de las autoevaluaciones de los estandares del SUA de la ESE</t>
  </si>
  <si>
    <t>EFECTIVIDAD EN EL PAMEC</t>
  </si>
  <si>
    <t>NUIMERO DE ACCIONES DE MEJORA EJECUTADAS DERIVADAS DE LAS AUDITORIAS REALIZADAS / TOTAL DE ACCIONES DE MEJORA PROGRAMADAS PARA LA VIGENCIA</t>
  </si>
  <si>
    <t>Mayor o igual 0,90</t>
  </si>
  <si>
    <t>Documento del cumplimiento promedio de los planes de mejora continuo implementados con enfoque en acreditacion</t>
  </si>
  <si>
    <t>GESTION DE EJECUCION DEL PLAN DE DESARROLLO INSTITUCIONAL</t>
  </si>
  <si>
    <t># DE METAS DEL POA CUMPLIDAS  / # DE METAS DEL POA PROGRAMADAS</t>
  </si>
  <si>
    <t>Informe del responsable de planeacion de la ESE, informe de CI de la entidad</t>
  </si>
  <si>
    <t>FINANCIERA Y ADMINISTRATIVA 40%</t>
  </si>
  <si>
    <t>RIESGO FISCAL Y FINANCIERO</t>
  </si>
  <si>
    <t>CATEGORIZACION DE LA ESE POR PARTE DEL MINISTERIO DE SALUD EN CUANTO A CATEGORIZACION DEL RIESGO</t>
  </si>
  <si>
    <t>Categorizada sin riesgo</t>
  </si>
  <si>
    <t>Certificaci{on del Ministerio de Salud</t>
  </si>
  <si>
    <t xml:space="preserve">EVOLUCION DEL GASTO POR UNIDAD DE VALOR RELATIVO UVR PRODUCIDA </t>
  </si>
  <si>
    <t>Menor 0,90</t>
  </si>
  <si>
    <t>Ejecucion presupuestal reportada al SIHO D.2193</t>
  </si>
  <si>
    <t>Mayor o igual 0,70</t>
  </si>
  <si>
    <t xml:space="preserve">PORPORCION DE MEDICAMENTOS Y MATERIAL MEDICOQ REALIZADADAS MEDIANTE MECANISMOS DE COMPRAS CONJUNTAS A TRAVES DE COOPERATIVAS DE ESEs YO MECANISMOS ELECTRONICOS </t>
  </si>
  <si>
    <t>Informe del responsable del area de compras,  firmado por el contador y CI</t>
  </si>
  <si>
    <t>MONTO DE LA DEUDA SUPERIOR A 30 DIAS POR CONCEPTO DE SALARIOS DEL PERSONAL DE PLANTA Y POR CONCEPTO DE CONTRATACION DE SS Y VARIACINO DEL MONTO FRENTE A VIGENCIA ANTERIOR</t>
  </si>
  <si>
    <t>A. VALOR DE LA DEUDA SUPERIOR A 30 DIAS POR CONCEPTO DE SALARIOS DEL PERSONAL DE PLANTA O EXTERNALIZACION DE SS Y B. POR CONCEPTO DE CONTRATACION DE SS, CON CORTE A 31 DE DICIEMBRE /  VIGENCIA ANTERIOR</t>
  </si>
  <si>
    <t>Cero (0) variación negativa</t>
  </si>
  <si>
    <t>Certificación de contador de la ESE</t>
  </si>
  <si>
    <t>UTILIZACION DE INFORMACION DE RIPS</t>
  </si>
  <si>
    <t>1. Informe de planeación 2. Actas de JD</t>
  </si>
  <si>
    <t>RESULTADO EQUILIBRIO PTAL CON RECAUDO</t>
  </si>
  <si>
    <t>VALOR DE LA EJECUCION DE INGRESOS TOTALES RECAUDADOS EN LA VIGENCIA (INCLUYE RECAUDO DE CXC ANTERIORES / VALOR DE LA EJECUCION DE GASTOS COMPROMETIDOS INCLUYENDO CXP DE VIGENCIA ANTERIORES</t>
  </si>
  <si>
    <t>Mayor o igual 1,00</t>
  </si>
  <si>
    <t>OPORTUNIDAD EN LA ENTREGA DEL REPORTE DE INFORMACION DE LA CIRCULAR UNICA A LA SUPER</t>
  </si>
  <si>
    <t>Cumplimiento dentro de los términos previstos</t>
  </si>
  <si>
    <t>Superintendencia Nal de Salud</t>
  </si>
  <si>
    <t>OPORTUNIDAD EN EL REPORTE DE INFORMACION  DEL D 2193/04</t>
  </si>
  <si>
    <t>CUMPLIMIENTO OPORTUNO DE LOS INFORMES EN LOS TERMINOS DE LA NORMATIVIDAD VIGENTE</t>
  </si>
  <si>
    <t>Ministerio de Salud y Protección Social</t>
  </si>
  <si>
    <t>CLINICA O ASISTENCIAL 40%</t>
  </si>
  <si>
    <t>12..20</t>
  </si>
  <si>
    <t>NIVEL II Y III</t>
  </si>
  <si>
    <t>NA</t>
  </si>
  <si>
    <t>NIVEL I</t>
  </si>
  <si>
    <t># DE MUJERES GESTANTES A QUIENES SE LES REALIZO POR LO MENOS UNA VALORACION MEDICA Y SE INSCRIBIERON EN EL PROGRAMA DE CONTROL PRENATAL DE LA ESE, A MAS TARDAR A LA SEMANA 12 DE GESTACION / TOTAL DE MUJERES GESTANTES IDENTIFICADAS</t>
  </si>
  <si>
    <t>Mayor o igual 0,85</t>
  </si>
  <si>
    <t>Informe comité de H.C</t>
  </si>
  <si>
    <t>INCIDENCIA DE SIFILIS CONGENITA EN PARTOS ATENDIDOS EN LA ESE</t>
  </si>
  <si>
    <t># DE RECIEN NACIDOS CON DX DE SIFILIS CONGENITA EN POBLACION ATENDIDA POR EL ESE EN LA VIGENCIA</t>
  </si>
  <si>
    <t>0 casos</t>
  </si>
  <si>
    <t>Concepto del COVE territorial en el cual se certifique el nivel de cumplimiento de las obligaciones de la ESE en cada caso de sifilis congénita  diagnosticado</t>
  </si>
  <si>
    <t>EVALUACION DE APLICACION DE GUIA DE MANEJO ESPECIFICA. GUIA DE ATENCION DE ENFERMEDAD HIPERTENSIVA</t>
  </si>
  <si>
    <t># DE H.C CON APLICACIÓN ESTRICTA DE LA GUIA DE ATENCION DE ENFERMEDAD HIPERTENSIVA ADOPTADA POR LA ESE / TOTAL DE PACIENTES CON DX DE HTA ATENDIDOS EN LA ESE EN LA VIGENCIA</t>
  </si>
  <si>
    <t>EVALUACION DE APLICACION DE GUIA DE MANEJO DE CRECIMIENTO Y DESARROLLO</t>
  </si>
  <si>
    <t>Mayor o igual 0,80</t>
  </si>
  <si>
    <t>REINGRESOS SERVICIO DE URGENCIAS</t>
  </si>
  <si>
    <t>Menor o igual 0,03</t>
  </si>
  <si>
    <t>Comité de Calidad</t>
  </si>
  <si>
    <t>OPORTUNIDAD PROMEDIO EN LA ATENCION DE CONSULTA MEDICA GENERAL</t>
  </si>
  <si>
    <t>Menor o igual 3</t>
  </si>
  <si>
    <t>27…30</t>
  </si>
  <si>
    <t>EXCLUSIVO MENTALES</t>
  </si>
  <si>
    <t>Anexo 1 de la Resolución 710 de 30 de marzo de 2012</t>
  </si>
  <si>
    <t>PROMEDIO DE LA CALIFICACION DE LA AUTOEVALUACION CUANTITATIVA Y CUANTITATIVA EN DESARROLLO DEL CICLO DE PREPARACION PARA LA ACREDITACION ART 2 DE LA R.2181/08</t>
  </si>
  <si>
    <t>(GASTO COMPROMETIDO EN EL AÑO OBJETO DE LA EVALUACION, SIN INCLUIR CXP / # UVR PRODUCIDAS EN LA VIGENCIA)  /  (GASTO COMPROMETIDO EN LA VIGENCIA ANTERIOR, EN VALORES CONSTANTES DEL AÑO OBJETO DE LA EVALUACION, SIN CXP / # UVR PRODUCIDAS VIGENCIA ANTERIOR)</t>
  </si>
  <si>
    <t>VALOR TOTAL DE ADQUSICIONES DE MEDICAMENTOS Y MATERIAL MEDICOQ REALIZADADAS MEDIANTE MECANISMOS DE COMPRAS CONJUNTAS A TRAVES DE COOPERATIVAS DE ESEs YO MECANISMOS ELECTRONICOS / VALOR TOTAL DE ADQUISIONES DE LA ESE POR MEDICAMENTOS Y MATERIAL MEDICOQ</t>
  </si>
  <si>
    <t># DE INFORMES DEL ANALISIS DE LA PRESTACION DE SS DE LA ESE A LA JD CON BASE EN LOS RIPS DE LA VIGENCIA (IPS DE PRIMER NIVEL DEBE CONTENER LA CARACTERIZACINO DE LA POBLACION CAPITADA, TENIENDO EN CUENTA COMO MINIMO EL PERFIL EPIDEMIOLOGICO Y LAS FRECUENCIAS DE USO DE LOS SS</t>
  </si>
  <si>
    <t># DE CONSULTAS AL SERVICIO DE URGENCIAS, POR LA MISMA CAUSA Y AL MISMO PACIENTE, MAYOR DE 24 Y MENOR DE 72 HORAS / TOTAL DE CONSULTAS DEL SERVICIO DE URGENCIAS DURANTE EL PERIODO</t>
  </si>
  <si>
    <t>SUMATORIA DEL TOTAL DE DIAS CALENDARIO TRANSCURRIDOS ENTRE LA FECHA EN LA CUAL EL PACIENTE SOLICITA CITA, POR CUALQUIER MEDIO, PARA SER ANTENDIDO EN LA CONSULTA MEDICA GENERAL Y LA FECHA PARA LA CUAL ES ASIGNADA LA CITA / # TOTAL DE CONSULTAS MEDICAS GENERALES ATENDIDAS EN LA ESE</t>
  </si>
  <si>
    <t>RESPONSABLE</t>
  </si>
  <si>
    <t>Asesor de Calidad</t>
  </si>
  <si>
    <t>Asesor de Planeación</t>
  </si>
  <si>
    <t>Gerente - Contador -Subgerente</t>
  </si>
  <si>
    <t xml:space="preserve">Gerente    </t>
  </si>
  <si>
    <t>???????/</t>
  </si>
  <si>
    <t>Asesor de Calidad - Contador - Subgerente</t>
  </si>
  <si>
    <t>Jefe de pyp</t>
  </si>
  <si>
    <t>Coordinador Médico</t>
  </si>
  <si>
    <t>OBSERVACIONES</t>
  </si>
  <si>
    <t>LOGROS O COMPROMISOS</t>
  </si>
  <si>
    <t>ACTIVIDADES GENERALES A DESARROLLAR</t>
  </si>
  <si>
    <t>META AÑO 1 (2.012)</t>
  </si>
  <si>
    <t>META AÑO 2 (2.013)</t>
  </si>
  <si>
    <t>META AÑO 3 (2.014)</t>
  </si>
  <si>
    <t>META AÑO 4 (2.015)</t>
  </si>
  <si>
    <t>FORMULA A APLICAR PARA LINEA BASE</t>
  </si>
  <si>
    <t>FORMULA DEL INDICADOR</t>
  </si>
  <si>
    <t>ESTÁNDAR PARA CADA AÑO</t>
  </si>
  <si>
    <t xml:space="preserve">PROPORCION DE MEDICAMENTOS Y MATERIAL MEDICOQ REALIZADAS MEDIANTE MECANISMOS DE COMPRAS CONJUNTAS A TRAVES DE COOPERATIVAS DE ESEs Y/O MECANISMOS ELECTRONICOS </t>
  </si>
  <si>
    <t>Control Interno</t>
  </si>
  <si>
    <t>Sistema de Gestión de la calidad</t>
  </si>
  <si>
    <t>Sistemas de Gestión</t>
  </si>
  <si>
    <t>Desarrollo del Talento Humano.</t>
  </si>
  <si>
    <t>Laboratorio</t>
  </si>
  <si>
    <t>Odontología</t>
  </si>
  <si>
    <t>Promoción y prevención</t>
  </si>
  <si>
    <t>Ambulatorio - Hospitalario</t>
  </si>
  <si>
    <t>ASISTENCIAL</t>
  </si>
  <si>
    <t>ACTIVIDADES PROGRAMADAS                        (RESUMEN DE POAS POR AREAS)</t>
  </si>
  <si>
    <t>AREA DIRECCIONAMIENTO ESTRATEGICO (7)</t>
  </si>
  <si>
    <t>Sicología</t>
  </si>
  <si>
    <t>Avance en productos MECI - Mapa de riesgos</t>
  </si>
  <si>
    <t>ACTIVIDADES PROGRAMADAS                        (R.710)</t>
  </si>
  <si>
    <t xml:space="preserve">Política de seguridad del paciente - </t>
  </si>
  <si>
    <t>Elaborar y dar cumplimiento de POAS 2.012 por área (IND-3) - Mejorar la evolución del gasto por UVR (IND-5)</t>
  </si>
  <si>
    <t>Optimizar mecanismos de compras de MMQ (IND-6)</t>
  </si>
  <si>
    <t>Financiera, Contabilidad, Facturación y Gestión de Cartera.</t>
  </si>
  <si>
    <t>MONTO DE LA DEUDA SUPERIOR A 30 DIAS POR CONCEPTO DE SALARIOS DEL PERSONAL DE PLANTA Y POR CONCEPTO DE CONTRATACION DE SS Y VARIACION DEL MONTO FRENTE A VIGENCIA ANTERIOR</t>
  </si>
  <si>
    <t>Sistemas de Información, comunicación, mercadeo y Atención al Usuario.</t>
  </si>
  <si>
    <t>Disminuir riesgo fiscal y financiero (IND-4) - Mantener 0 deudas mayores de 30 días (IND-7) - Consolidar el equilibrio presupuestal financiero con recaudo (IND-9)</t>
  </si>
  <si>
    <t>SI</t>
  </si>
  <si>
    <t>Elaborar y presentar informes de PS por medio de análisis de los RIPS (IND-8) - Generar y presentar de manera oportuna informe a la Super (IND-10) - Generar y presentar de manera oportuna informe D. 2193 (IND-11)</t>
  </si>
  <si>
    <t>PROPORCION DE GESTANTES CAPTADAS ANTES DE LA SEMANA 12 DE GESTACION</t>
  </si>
  <si>
    <t># DE H.C DE NIÑOS MENORES DE 10 AÑOS A QUIENES SE LES APLICO ESTRICTAMENTE LA GUIA TECNICA PARA LA DETECCION TEMPRANA DE ALTERACION DE CYD / # TOTAL DE NIÑOS MENORES DE 10 AÑOS A QUIENES SE ATENDIO EN CONSULTA DE CYD EN LA ESE EN LA VIGENCIA</t>
  </si>
  <si>
    <t>Realizar Autodiagnóstico de Acreditación (IND-1) - Implementar y Ejecutar Programa de Auditoría (IND-2) -  Reactivar comites intrahospitalarios comité de HC (IND- 21, 23 Y 24)</t>
  </si>
  <si>
    <t>Aumentar proporción de gestantes captadas antes de semana 12 de gestación (IND-21) - Mantener en 0 los casos de sifilis congénita en población atendida (IND-22) - Aumentar la proporción de aplicación de guía de manejo de HTA (IND-23) - Aumentar la proporción de aplicación de guía de manejo de CYD (IND-24)</t>
  </si>
  <si>
    <t>Actualización guías odontológicas - Oportunidad odontológica - Control de inasistencia a Citas - SF en odontología</t>
  </si>
  <si>
    <t>Disminuir el % de reingresos de urgencias por la misma causa entre 24 y 72 h (IND-25) - Implementar agenda programada abierta en c.e médica y mejorar oportunidad de citas (IND 26)</t>
  </si>
  <si>
    <t xml:space="preserve">POAS por áreas y comités - </t>
  </si>
  <si>
    <t>Gerencia, Planeación estratégica y Administración.</t>
  </si>
  <si>
    <t>SF en servicios asistenciales - Triage</t>
  </si>
  <si>
    <t>Actualización de guías de laboratorio - Controles de calidad</t>
  </si>
  <si>
    <t>Procesos de recurso humano (inducción - reinducción - evaluación y seguimiento) - Plan de capacitación - Plan de Bienestar</t>
  </si>
  <si>
    <t>Bienes y Servicios (Suministros, Apoyo logístico, Archivo y Mantenimiento).</t>
  </si>
  <si>
    <t>PLAN DE GESTION POR AREAS (12 ADE)  VIGENCIA 2.012</t>
  </si>
  <si>
    <t>MEJORAR PROPORCION DE APLICACIÓN DE GUIA DE HTA</t>
  </si>
  <si>
    <t>Fórmula Indicador</t>
  </si>
  <si>
    <t>Resultado</t>
  </si>
  <si>
    <t>937 / 1171</t>
  </si>
  <si>
    <t>1. GESTION DEL TH</t>
  </si>
  <si>
    <t>2. GESTION DE INFRAESTRUCTURA</t>
  </si>
  <si>
    <t>Página Web - Intranet -  Encuestas de Satisfacción al usuario -  Buzón de PQR - - Archivo central</t>
  </si>
  <si>
    <t xml:space="preserve">Plan de inversión </t>
  </si>
  <si>
    <t>3. GESTION DEL SERVICIO ASISTENCIAL</t>
  </si>
  <si>
    <t>4. GESTION FINANCIERA Y ADMINISTRATIVA</t>
  </si>
  <si>
    <t>5. GESTION DE MEDIOS DE COMUNICACIÓN</t>
  </si>
  <si>
    <t xml:space="preserve">Proceso de facturación, cartera y glosas -  Recuperación de cartera - Medidas de austeridad en el gasto </t>
  </si>
  <si>
    <t>RESULTADO EQUILIBRIO PRESUPUESTAL CON RECAUDO</t>
  </si>
  <si>
    <t>SOSTENER PROPORCION DE APLICACIÓN DE GUIA DE CYD</t>
  </si>
  <si>
    <t>HACER REINDUCCION SOBRE LA GUIA A APLICAR - APLICAR GUIA ADECUADAMENTE - EVALUAR APLICACIÓN DE GUIA - TOMAR MEDIDAS CORRECTIVAS -  IMPLEMENTAR AUDITORIA DE H.C  CYD - REACTIVAR COMITÉ DE HC.</t>
  </si>
  <si>
    <t>HACER REINDUCCION SOBRE LA GUIA A APLICAR - APLICAR GUIA ADECUADAMENTE - EVALUAR APLICACIÓN DE GUIA - TOMAR MEDIDAS CORRECTIVAS -  IMPLEMENTAR AUDITORIA DE H.C HTA - REACTIVAR COMITÉ DE HC.</t>
  </si>
  <si>
    <t>SE GENERA POR HTA CONTROLADA - SE DEBE GENERAR POR MEDIO DE AUDITORIA DE H.C</t>
  </si>
  <si>
    <t># DE H.C CON APLICACIÓN ESTRICTA DE LA GUIA DE ATENCION DE ENFERMEDAD HIPERTENSIVA ADOPTADA POR LA ESE / TOTAL DE PACIENTES CON DIAGNOSTICO DE HTA ATENDIDOS EN LA ESE EN LA VIGENCIA</t>
  </si>
  <si>
    <t>Reporte de la Resolución 1446</t>
  </si>
  <si>
    <t>463 / 661</t>
  </si>
  <si>
    <t>Informe de planeación o Control Interno</t>
  </si>
  <si>
    <t>Resultado Ponderado</t>
  </si>
  <si>
    <t>Resultado Anexo 3 calificación (0 -5)</t>
  </si>
  <si>
    <t>Resultado (Cálculo)</t>
  </si>
  <si>
    <t>EVALUACION DE APLICACION DE GUIA DE MANEJO ESPECIFICA PARA HEMORRAGIAS III TRIMESTRE O TRASTORNOS HIPERTENSIVOS GESTANTES</t>
  </si>
  <si>
    <t>EVALUACION DE APLICACION DE GUIA DE MANEJO DE LA PRIMERA CAUSA DE EGRESO HOSPITALARIO O DE MORBILIDAD ATENDIDA</t>
  </si>
  <si>
    <t>OPORTUNIDAD EN LA REALIZACION DE APENDICECTOMIA</t>
  </si>
  <si>
    <t># DE PACIENTES PEDIATRICOS CON NEUMONIAS BRONCO-ASPIRATIVAS DE ORIGEN INTRAHOSPITALARIO Y VARIACION INTERANUAL</t>
  </si>
  <si>
    <t>OPORTUNIDAD EN LA ATENCION ESPECIFICA DE PACIENTES CON DX AL EGRESO DE INFARTO AGUDO DEL MIOCARDIO (IAM)</t>
  </si>
  <si>
    <t>ANALISIS DE MORTALIDAD INTRAHOSPITALARIA</t>
  </si>
  <si>
    <t>OPORTUNIDAD EN LA ATENCION EN CONSULTA DE PEDIATRIA</t>
  </si>
  <si>
    <t>OPORTUNIDAD EN LA ATENCION EN CONSULTA  DE MEDICINA INTERNA</t>
  </si>
  <si>
    <t>RESULTADOS 2.013 (Informe de Gestión)</t>
  </si>
  <si>
    <t xml:space="preserve">FORMULA A APLICAR </t>
  </si>
  <si>
    <t>30 indicadores      (20 HFS)</t>
  </si>
  <si>
    <t>20 indicadores</t>
  </si>
  <si>
    <r>
      <t xml:space="preserve">Cálculo
Numerador / </t>
    </r>
    <r>
      <rPr>
        <sz val="20"/>
        <color indexed="10"/>
        <rFont val="Arial"/>
        <family val="2"/>
      </rPr>
      <t>Denominador</t>
    </r>
  </si>
  <si>
    <r>
      <t>PROMEDIO DE LA CALIFICACION DE LA AUTOEVALUACION EN LA VIGENCIA</t>
    </r>
    <r>
      <rPr>
        <b/>
        <sz val="10"/>
        <color indexed="10"/>
        <rFont val="Arial"/>
        <family val="2"/>
      </rPr>
      <t xml:space="preserve"> 
 /PROMEDIO DE LA CALIFICACION DE LA AUTOEVALUACION DE LA VIGENCIA ANTERIOR</t>
    </r>
  </si>
  <si>
    <r>
      <t xml:space="preserve">NUMERO DE ACCIONES DE MEJORA EJECUTADAS DERIVADAS DE LAS AUDITORIAS REALIZADAS 
</t>
    </r>
    <r>
      <rPr>
        <b/>
        <sz val="10"/>
        <color indexed="10"/>
        <rFont val="Arial"/>
        <family val="2"/>
      </rPr>
      <t>/TOTAL DE ACCIONES DE MEJORA PROGRAMADAS PARA LA VIGENCIA</t>
    </r>
  </si>
  <si>
    <r>
      <t xml:space="preserve"># DE METAS DEL POA CUMPLIDAS  
</t>
    </r>
    <r>
      <rPr>
        <b/>
        <sz val="10"/>
        <color indexed="10"/>
        <rFont val="Arial"/>
        <family val="2"/>
      </rPr>
      <t>/ # DE METAS DEL POA PROGRAMADAS</t>
    </r>
  </si>
  <si>
    <t>CATEGORIZACION DEL RIESGO FISCAL Y FINANCIERO</t>
  </si>
  <si>
    <r>
      <t xml:space="preserve">(GASTO COMPROMETIDO EN EL AÑO OBJETO DE LA EVALUACION, SIN INCLUIR CXP / # UVR PRODUCIDAS EN LA VIGENCIA)  
</t>
    </r>
    <r>
      <rPr>
        <b/>
        <sz val="10"/>
        <color indexed="10"/>
        <rFont val="Arial"/>
        <family val="2"/>
      </rPr>
      <t>/(GASTO COMPROMETIDO EN LA VIGENCIA ANTERIOR, EN VALORES CONSTANTES DEL AÑO OBJETO DE LA EVALUACION, SIN CXP / # UVR PRODUCIDAS VIGENCIA ANTERIOR)</t>
    </r>
  </si>
  <si>
    <r>
      <t xml:space="preserve">VALOR TOTAL DE ADQUSICIONES DE MEDICAMENTOS Y MATERIAL MEDICOQ REALIZADAS MEDIANTE MECANISMOS DE COMPRAS CONJUNTAS A TRAVES DE COOPERATIVAS DE ESEs YO MECANISMOS ELECTRONICOS 
</t>
    </r>
    <r>
      <rPr>
        <b/>
        <sz val="10"/>
        <color indexed="10"/>
        <rFont val="Arial"/>
        <family val="2"/>
      </rPr>
      <t>/ VALOR TOTAL DE ADQUISIONES DE LA ESE POR MEDICAMENTOS Y MATERIAL MEDICOQ</t>
    </r>
  </si>
  <si>
    <r>
      <t xml:space="preserve">A. VALOR DE LA DEUDA SUPERIOR A 30 DIAS POR CONCEPTO DE SALARIOS DEL PERSONAL DE PLANTA O EXTERNALIZACION DE SS Y B. POR CONCEPTO DE CONTRATACION DE SS, CON CORTE A 31 DE DICIEMBRE 
</t>
    </r>
    <r>
      <rPr>
        <b/>
        <sz val="10"/>
        <color indexed="10"/>
        <rFont val="Arial"/>
        <family val="2"/>
      </rPr>
      <t>/ A. VALOR DE LA DEUDA SUPERIOR A 30 DIAS POR CONCEPTO DE SALARIOS DEL PERSONAL DE PLANTA O EXTERNALIZACION DE SS Y B. POR CONCEPTO DE CONTRATACION DE SS, CON CORTE A 31 DE DICIEMBRE DE LA VIGENCIA ANTERIOR</t>
    </r>
  </si>
  <si>
    <t># DE INFORMES DEL ANALISIS DE LA PRESTACION DE SS DE LA ESE A LA JUNTA DIRECTIVA CON BASE EN LOS RIPS DE LA VIGENCIA (IPS DE PRIMER NIVEL DEBE CONTENER LA CARACTERIZACION DE LA POBLACION CAPITADA, TENIENDO EN CUENTA COMO MINIMO EL PERFIL EPIDEMIOLOGICO Y LAS FRECUENCIAS DE USO DE LOS SS</t>
  </si>
  <si>
    <r>
      <t xml:space="preserve">VALOR DE LA EJECUCION DE INGRESOS TOTALES RECAUDADOS EN LA VIGENCIA (INCLUYE RECAUDO DE CXC ANTERIORES 
</t>
    </r>
    <r>
      <rPr>
        <b/>
        <sz val="10"/>
        <color indexed="10"/>
        <rFont val="Arial"/>
        <family val="2"/>
      </rPr>
      <t>/VALOR DE LA EJECUCION DE GASTOS COMPROMETIDOS INCLUYENDO CXP DE VIGENCIA ANTERIORES</t>
    </r>
  </si>
  <si>
    <r>
      <t xml:space="preserve"># DE H.C AUDITADAS QUE HACEN PARTE DE LA MUESTRA REPRESENTATIVA CON APLICACIÓN ESTRICTA DE LA GUIA DE  MANEJO PARA HEMORRAGIAS DEL III TRIMESTRE O TRASTORNOS HIPERTENSIVOS EN LA GESTACION 
</t>
    </r>
    <r>
      <rPr>
        <b/>
        <sz val="10"/>
        <color indexed="10"/>
        <rFont val="Arial"/>
        <family val="2"/>
      </rPr>
      <t>/TOTAL DE H.C AUDITADAS DE LA MUESTRA REPRESENTATIVA DE PACIENTES CON EDAD GESTACIONAL MAYOR DE 27 SEMANAS ATENDIDAS EN LA ESE EN LA VIGENCIA CON DX DE HEMORRAGIA DEL III TRIMESTRE O TRASTORNOS HIPERTENSIVOS EN LA GESTACION</t>
    </r>
  </si>
  <si>
    <r>
      <t xml:space="preserve"># DE H.C QUE HACEN PARTE DE LA MUESTRA REPRESENTATIVA CON APLICACIÓN ESTRICTA DE LA GUIA DE MANEJO ADOPTADA POR LA ESE PARA EL DX DE LA PRIMERA CAUSA DE EGRESO HOSPITALARIO O DE MORBILIDAD ATENDIDA EN LA VIGENCIA 
</t>
    </r>
    <r>
      <rPr>
        <b/>
        <sz val="10"/>
        <color indexed="10"/>
        <rFont val="Arial"/>
        <family val="2"/>
      </rPr>
      <t>/TOTAL DE H.C AUDITADAS DE LA MUESTRA REPRESENTATIVA DE PACIENTES  CON EL DX  DE LA PRIMERA CAUSA DE EGRESO HOSPITALARIO O DE MORBILIDAD ATENDIDA EN LA VIGENCIA</t>
    </r>
  </si>
  <si>
    <r>
      <t xml:space="preserve"># DE PACIENTES CON DX DE APENDICITIS AL EGRESO A QUIENES DE LES REALIZO APENDICECTOMIA DENTRO DE LAS SEIS HORAS DE CONFIRMADO EL DX 
</t>
    </r>
    <r>
      <rPr>
        <b/>
        <sz val="10"/>
        <color indexed="10"/>
        <rFont val="Arial"/>
        <family val="2"/>
      </rPr>
      <t>/TOTAL DE PACIENTES CON DX DE APENDICITIS AL EGRESO EN LA VIGENCIA</t>
    </r>
  </si>
  <si>
    <r>
      <t xml:space="preserve"># DE PACIENTES PEDIATRICOS CON NEUMONIAS BRONCO-ASPIRATIVAS DE ORIGEN INTRAHOSPITALARIO EN LA VIGENCIA 
</t>
    </r>
    <r>
      <rPr>
        <b/>
        <sz val="10"/>
        <color indexed="10"/>
        <rFont val="Arial"/>
        <family val="2"/>
      </rPr>
      <t>/ # DE PACIENTES PEDIATRICOS CON NEUMONIAS BRONCO-ASPIRATIVAS DE ORIGEN INTRAHOSPITALARIO  LOS DE LA VIGENCIA ANTERIOR</t>
    </r>
  </si>
  <si>
    <r>
      <t xml:space="preserve"># DE PACIENTE CON DX DE EGRESO DE INFARTO AGUDO DEL MIOCARDIO (IAM) A QUIENES SE LES INICIO LA TERAPIA ESPECIFICA DENTRO DE LA PRIMERA HORA POSTERIOR A LA REALIZACION DEL DX 
</t>
    </r>
    <r>
      <rPr>
        <b/>
        <sz val="10"/>
        <color indexed="10"/>
        <rFont val="Arial"/>
        <family val="2"/>
      </rPr>
      <t>/TOTAL DE PACIENTES CON DX DE EGRESO DE IAM</t>
    </r>
  </si>
  <si>
    <r>
      <t xml:space="preserve"># DE CASOS DE MORTALIDAD INTRAHOSPITALARIA MAYOR DE 48 HORAS REVISADA EN EL COMITE RESPECTIVO 
</t>
    </r>
    <r>
      <rPr>
        <b/>
        <sz val="10"/>
        <color indexed="10"/>
        <rFont val="Arial"/>
        <family val="2"/>
      </rPr>
      <t>/TOTAL DE DEFUNCIONES INTRAHOSPITALARIOS MAYORES DE 48 HORAS EN EL PERIODO</t>
    </r>
  </si>
  <si>
    <r>
      <t xml:space="preserve">SUMATORIA DEL TOTAL DE DIAS CALENDARIO TRANSCURRIDOS ENTRE LA FECHA EN LA CUAL EL PACIENTE SOLICITA CITA, POR CUALQUIER MEDIO, PARA SER ATENDIDO EN LA CONSULTA MEDICA PEDIATRICA Y LA FECHA PARA LA CUAL ES ASIGNADA LA CITA 
</t>
    </r>
    <r>
      <rPr>
        <b/>
        <sz val="10"/>
        <color indexed="10"/>
        <rFont val="Arial"/>
        <family val="2"/>
      </rPr>
      <t>/# TOTAL DE CONSULTAS MEDICAS PEDIATRICAS ASIGNADAS EN LA ESE</t>
    </r>
  </si>
  <si>
    <r>
      <t xml:space="preserve">SUMATORIA DEL TOTAL DE DIAS CALENDARIO TRANSCURRIDOS ENTRE LA FECHA EN LA CUAL EL PACIENTE SOLICITA CITA, POR CUALQUIER MEDIO, PARA SER ATENDIDO EN LA CONSULTA MEDICA GINECOBSTETRICA Y LA FECHA PARA LA CUAL ES ASIGNADA LA CITA 
</t>
    </r>
    <r>
      <rPr>
        <b/>
        <sz val="10"/>
        <color indexed="10"/>
        <rFont val="Arial"/>
        <family val="2"/>
      </rPr>
      <t>/ # TOTAL DE CONSULTAS MEDICAS GINECOBSTETRICAS ASIGNADAS EN LA ESE</t>
    </r>
  </si>
  <si>
    <r>
      <t xml:space="preserve">SUMATORIA DEL TOTAL DE DIAS CALENDARIO TRANSCURRIDOS ENTRE LA FECHA EN LA CUAL EL PACIENTE SOLICITA CITA, POR CUALQUIER MEDIO, PARA SER ATENDIDO EN LA CONSULTA DE MEDICINA INTERNA Y LA FECHA PARA LA CUAL ES ASIGNADA LA CITA 
</t>
    </r>
    <r>
      <rPr>
        <b/>
        <sz val="10"/>
        <color indexed="10"/>
        <rFont val="Arial"/>
        <family val="2"/>
      </rPr>
      <t>/ # TOTAL DE CONSULTAS DE MEDICINA INTERNA ASIGNADAS EN LA ESE</t>
    </r>
  </si>
  <si>
    <t>21…26</t>
  </si>
  <si>
    <t>PRIMER NIVEL</t>
  </si>
  <si>
    <t>EXCLUSIVOS MENTALES</t>
  </si>
  <si>
    <t>Superintendencia Nacional de Salud</t>
  </si>
  <si>
    <t>Informe de subgerencia científica o quien haga sus veces</t>
  </si>
  <si>
    <t>Comité de Calidad o quien haga sus veces</t>
  </si>
  <si>
    <t>Comité de mortalidad hospitalaria o quien haga sus veces</t>
  </si>
  <si>
    <t>PONDERACION (R.743)</t>
  </si>
  <si>
    <t>Fórmula Indicador
(Num)</t>
  </si>
  <si>
    <t>Fórmula Indicador (Den)</t>
  </si>
  <si>
    <t>MEJORAMIENTO CONTINUO DE LA CALIDAD APLICABLE A ENTIDADES NO ACREDITADAS  SIN AUTOEVALUACION EN LA VIGENCIA ANTERIOR</t>
  </si>
  <si>
    <t>Anexo No 5</t>
  </si>
  <si>
    <t>Escala de Resultados</t>
  </si>
  <si>
    <t>Criterio</t>
  </si>
  <si>
    <t>Cumplimiento del Plan de Gestión</t>
  </si>
  <si>
    <t>Rango Calificación (0,0 - 5,0)</t>
  </si>
  <si>
    <t>Puntaje total entre 0,0 y 3,49</t>
  </si>
  <si>
    <t>Insatisfactoria</t>
  </si>
  <si>
    <t>Menor al 70%</t>
  </si>
  <si>
    <t>Puntaje total entre 3,5 y  5,0</t>
  </si>
  <si>
    <t>Satisfactoria</t>
  </si>
  <si>
    <t>Igual o superior al 70%</t>
  </si>
  <si>
    <t>AREA DE GESTION</t>
  </si>
  <si>
    <t>% DE PONDERACION</t>
  </si>
  <si>
    <t>RESULTADO DEL AREA</t>
  </si>
  <si>
    <t>RESULTADO FINAL</t>
  </si>
  <si>
    <t>RESUMEN MATRIZ DE CALIFICACION</t>
  </si>
  <si>
    <t>DIRECCION Y GERENCIA</t>
  </si>
  <si>
    <t>FINANCIERA Y ADMINISTRATIVA</t>
  </si>
  <si>
    <t>GESTION CLINICA Y ASISTENCIAL</t>
  </si>
  <si>
    <t>%CUMPLIMIENTO POR AREA</t>
  </si>
  <si>
    <t>TOTAL</t>
  </si>
  <si>
    <t>CALIFICACION EVALUACION GERENTE AÑO 2016</t>
  </si>
  <si>
    <t>Informe del Comité de Historias Clinicas de la E.S.E</t>
  </si>
  <si>
    <t>6,2 dias</t>
  </si>
  <si>
    <t>12,8 dias</t>
  </si>
  <si>
    <t>OPORTUNIDAD EN EL REPORTE DE INFORMACION  DEL D 2193/04 COMPILADO EN LA SECCION 2, CAPITULO 8, TITULO 3, ÁRTE  5 DEL LIBRO 2 del DECRETO 780  DE 2016- DECRETO UNICO REGLAMENTARIO DEL SECTOR SALUD Y PROTECCION SOCIAL, O LA NORMA QUE LA SUSTITUYA</t>
  </si>
  <si>
    <t>Documento diligenciado del promedio de las auditorias   SUA de la ESE</t>
  </si>
  <si>
    <t>Circular 012 de 2016 de la oficina de Calidad o de CI sobre el cumplimiento de los planes de mejoramiento continuos implementados con enfoque en acreditación</t>
  </si>
  <si>
    <t>Informe Contador - revisor fiscal</t>
  </si>
  <si>
    <t>Actas Junta Directiva RIPS</t>
  </si>
  <si>
    <t>SIHO, Ficha Tecnica,Contador -Revisor fiscal</t>
  </si>
  <si>
    <t>Reporte  SIHO</t>
  </si>
  <si>
    <t>Reporte  Supersalud</t>
  </si>
  <si>
    <t>Informe de compras, contador  Revisor Fiscal</t>
  </si>
  <si>
    <t>Certificación del contador y Revisor fiscal</t>
  </si>
  <si>
    <t>FUENTE DE INFORMACION
SEGUN R. 408/2.018</t>
  </si>
  <si>
    <t xml:space="preserve">Adopcion del Programa </t>
  </si>
  <si>
    <t>OPORTUNIDAD EN LA ATENCION EN CONSULTA  GINECOBSTETRICIA</t>
  </si>
  <si>
    <t>NO</t>
  </si>
  <si>
    <t>acciones planeadas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</si>
</sst>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0.000"/>
    <numFmt numFmtId="166" formatCode="0.0"/>
    <numFmt numFmtId="167" formatCode="0.000%"/>
  </numFmts>
  <fonts count="39" x14ac:knownFonts="1">
    <font>
      <sz val="12"/>
      <color theme="1"/>
      <name val="Verdana"/>
      <family val="2"/>
    </font>
    <font>
      <sz val="10"/>
      <name val="Arial"/>
      <family val="2"/>
    </font>
    <font>
      <b/>
      <sz val="16"/>
      <name val="Arial"/>
      <family val="2"/>
    </font>
    <font>
      <b/>
      <sz val="14"/>
      <name val="Arial"/>
      <family val="2"/>
    </font>
    <font>
      <sz val="14"/>
      <name val="Arial"/>
      <family val="2"/>
    </font>
    <font>
      <b/>
      <sz val="20"/>
      <color indexed="10"/>
      <name val="Arial"/>
      <family val="2"/>
    </font>
    <font>
      <sz val="20"/>
      <color indexed="10"/>
      <name val="Arial"/>
      <family val="2"/>
    </font>
    <font>
      <b/>
      <sz val="20"/>
      <name val="Arial"/>
      <family val="2"/>
    </font>
    <font>
      <sz val="20"/>
      <name val="Arial"/>
      <family val="2"/>
    </font>
    <font>
      <b/>
      <sz val="10"/>
      <name val="Arial"/>
      <family val="2"/>
    </font>
    <font>
      <b/>
      <sz val="12"/>
      <name val="Arial"/>
      <family val="2"/>
    </font>
    <font>
      <sz val="12"/>
      <color indexed="8"/>
      <name val="Verdana"/>
      <family val="2"/>
    </font>
    <font>
      <sz val="10"/>
      <name val="Verdana"/>
      <family val="2"/>
    </font>
    <font>
      <sz val="18"/>
      <name val="Verdana"/>
      <family val="2"/>
    </font>
    <font>
      <sz val="20"/>
      <name val="Verdana"/>
      <family val="2"/>
    </font>
    <font>
      <sz val="16"/>
      <name val="Verdana"/>
      <family val="2"/>
    </font>
    <font>
      <b/>
      <sz val="20"/>
      <name val="Verdana"/>
      <family val="2"/>
    </font>
    <font>
      <b/>
      <sz val="18"/>
      <name val="Verdana"/>
      <family val="2"/>
    </font>
    <font>
      <b/>
      <sz val="16"/>
      <name val="Verdana"/>
      <family val="2"/>
    </font>
    <font>
      <b/>
      <sz val="18"/>
      <color indexed="10"/>
      <name val="Verdana"/>
      <family val="2"/>
    </font>
    <font>
      <b/>
      <sz val="10"/>
      <color indexed="10"/>
      <name val="Verdana"/>
      <family val="2"/>
    </font>
    <font>
      <b/>
      <u/>
      <sz val="22"/>
      <name val="Verdana"/>
      <family val="2"/>
    </font>
    <font>
      <sz val="12"/>
      <name val="Verdana"/>
      <family val="2"/>
    </font>
    <font>
      <sz val="12"/>
      <name val="Arial"/>
      <family val="2"/>
    </font>
    <font>
      <sz val="14"/>
      <color indexed="8"/>
      <name val="Verdana"/>
      <family val="2"/>
    </font>
    <font>
      <sz val="10"/>
      <name val="Arial"/>
      <family val="2"/>
    </font>
    <font>
      <sz val="16"/>
      <name val="Arial"/>
      <family val="2"/>
    </font>
    <font>
      <b/>
      <i/>
      <u/>
      <sz val="18"/>
      <name val="Arial"/>
      <family val="2"/>
    </font>
    <font>
      <i/>
      <u/>
      <sz val="18"/>
      <name val="Arial"/>
      <family val="2"/>
    </font>
    <font>
      <b/>
      <sz val="10"/>
      <color indexed="10"/>
      <name val="Arial"/>
      <family val="2"/>
    </font>
    <font>
      <b/>
      <sz val="18"/>
      <name val="Arial"/>
      <family val="2"/>
    </font>
    <font>
      <sz val="18"/>
      <name val="Arial"/>
      <family val="2"/>
    </font>
    <font>
      <b/>
      <sz val="18"/>
      <color indexed="10"/>
      <name val="Arial"/>
      <family val="2"/>
    </font>
    <font>
      <sz val="8"/>
      <name val="Verdana"/>
      <family val="2"/>
    </font>
    <font>
      <b/>
      <sz val="10"/>
      <color indexed="8"/>
      <name val="Verdana"/>
      <family val="2"/>
    </font>
    <font>
      <sz val="10"/>
      <color indexed="8"/>
      <name val="Verdana"/>
      <family val="2"/>
    </font>
    <font>
      <b/>
      <sz val="11"/>
      <color indexed="8"/>
      <name val="Verdana"/>
      <family val="2"/>
    </font>
    <font>
      <sz val="10"/>
      <color rgb="FFFF0000"/>
      <name val="Arial"/>
      <family val="2"/>
    </font>
    <font>
      <sz val="12"/>
      <color theme="1"/>
      <name val="Verdana"/>
      <family val="2"/>
    </font>
  </fonts>
  <fills count="20">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1"/>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50"/>
        <bgColor indexed="64"/>
      </patternFill>
    </fill>
    <fill>
      <patternFill patternType="solid">
        <fgColor indexed="52"/>
        <bgColor indexed="64"/>
      </patternFill>
    </fill>
    <fill>
      <patternFill patternType="solid">
        <fgColor rgb="FFFFFF00"/>
        <bgColor indexed="64"/>
      </patternFill>
    </fill>
    <fill>
      <patternFill patternType="solid">
        <fgColor rgb="FFFFFF66"/>
        <bgColor indexed="64"/>
      </patternFill>
    </fill>
    <fill>
      <patternFill patternType="solid">
        <fgColor rgb="FFFFFF99"/>
        <bgColor indexed="64"/>
      </patternFill>
    </fill>
    <fill>
      <patternFill patternType="solid">
        <fgColor rgb="FF00CCFF"/>
        <bgColor indexed="64"/>
      </patternFill>
    </fill>
    <fill>
      <patternFill patternType="solid">
        <fgColor rgb="FF66FF66"/>
        <bgColor indexed="64"/>
      </patternFill>
    </fill>
    <fill>
      <patternFill patternType="solid">
        <fgColor theme="0" tint="-0.249977111117893"/>
        <bgColor indexed="64"/>
      </patternFill>
    </fill>
    <fill>
      <patternFill patternType="solid">
        <fgColor rgb="FF33CCFF"/>
        <bgColor indexed="64"/>
      </patternFill>
    </fill>
    <fill>
      <patternFill patternType="solid">
        <fgColor rgb="FF99FF99"/>
        <bgColor indexed="64"/>
      </patternFill>
    </fill>
    <fill>
      <patternFill patternType="solid">
        <fgColor rgb="FFFFCCFF"/>
        <bgColor indexed="64"/>
      </patternFill>
    </fill>
  </fills>
  <borders count="7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hair">
        <color indexed="64"/>
      </top>
      <bottom style="medium">
        <color indexed="64"/>
      </bottom>
      <diagonal/>
    </border>
    <border>
      <left/>
      <right style="hair">
        <color indexed="64"/>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hair">
        <color indexed="64"/>
      </top>
      <bottom style="medium">
        <color indexed="64"/>
      </bottom>
      <diagonal/>
    </border>
  </borders>
  <cellStyleXfs count="6">
    <xf numFmtId="0" fontId="0" fillId="0" borderId="0"/>
    <xf numFmtId="0" fontId="1" fillId="0" borderId="0"/>
    <xf numFmtId="0" fontId="25" fillId="0" borderId="0"/>
    <xf numFmtId="9" fontId="11" fillId="0" borderId="0" applyFont="0" applyFill="0" applyBorder="0" applyAlignment="0" applyProtection="0"/>
    <xf numFmtId="9" fontId="1" fillId="0" borderId="0" applyFont="0" applyFill="0" applyBorder="0" applyAlignment="0" applyProtection="0"/>
    <xf numFmtId="43" fontId="38" fillId="0" borderId="0" applyFont="0" applyFill="0" applyBorder="0" applyAlignment="0" applyProtection="0"/>
  </cellStyleXfs>
  <cellXfs count="266">
    <xf numFmtId="0" fontId="0" fillId="0" borderId="0" xfId="0"/>
    <xf numFmtId="0" fontId="1" fillId="0" borderId="0" xfId="1" applyFill="1" applyAlignment="1">
      <alignment horizontal="center" vertical="center" wrapText="1"/>
    </xf>
    <xf numFmtId="0" fontId="3" fillId="0" borderId="0" xfId="1" applyFont="1" applyFill="1" applyBorder="1" applyAlignment="1">
      <alignment horizontal="center" vertical="center" wrapText="1"/>
    </xf>
    <xf numFmtId="0" fontId="4" fillId="0" borderId="0" xfId="1" applyFont="1" applyFill="1" applyBorder="1" applyAlignment="1">
      <alignment vertical="center"/>
    </xf>
    <xf numFmtId="0" fontId="3" fillId="0" borderId="0" xfId="1" applyFont="1" applyFill="1" applyBorder="1" applyAlignment="1">
      <alignment horizontal="left" vertical="center"/>
    </xf>
    <xf numFmtId="4" fontId="5" fillId="2" borderId="1" xfId="1" applyNumberFormat="1" applyFont="1" applyFill="1" applyBorder="1" applyAlignment="1">
      <alignment horizontal="center" vertical="center" wrapText="1"/>
    </xf>
    <xf numFmtId="4" fontId="5" fillId="2" borderId="2" xfId="1" applyNumberFormat="1" applyFont="1" applyFill="1" applyBorder="1" applyAlignment="1">
      <alignment horizontal="center" vertical="center" wrapText="1"/>
    </xf>
    <xf numFmtId="4" fontId="5" fillId="2" borderId="3"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4" fontId="7" fillId="2" borderId="1" xfId="1" applyNumberFormat="1" applyFont="1" applyFill="1" applyBorder="1" applyAlignment="1">
      <alignment horizontal="center" vertical="center" wrapText="1"/>
    </xf>
    <xf numFmtId="4" fontId="7" fillId="2" borderId="2" xfId="1" applyNumberFormat="1" applyFont="1" applyFill="1" applyBorder="1" applyAlignment="1">
      <alignment horizontal="center" vertical="center" wrapText="1"/>
    </xf>
    <xf numFmtId="4" fontId="7" fillId="2" borderId="3" xfId="1" applyNumberFormat="1" applyFont="1" applyFill="1" applyBorder="1" applyAlignment="1">
      <alignment horizontal="center" vertical="center" wrapText="1"/>
    </xf>
    <xf numFmtId="0" fontId="8" fillId="0" borderId="0" xfId="1" applyFont="1" applyFill="1" applyAlignment="1">
      <alignment horizontal="center" vertical="center" wrapText="1"/>
    </xf>
    <xf numFmtId="4" fontId="1" fillId="0" borderId="4" xfId="1" applyNumberFormat="1" applyFont="1" applyFill="1" applyBorder="1" applyAlignment="1">
      <alignment horizontal="center" vertical="center" wrapText="1"/>
    </xf>
    <xf numFmtId="3" fontId="1" fillId="0" borderId="4" xfId="1" applyNumberFormat="1" applyFont="1" applyFill="1" applyBorder="1" applyAlignment="1">
      <alignment horizontal="center" vertical="center" wrapText="1"/>
    </xf>
    <xf numFmtId="4" fontId="1" fillId="0" borderId="5" xfId="1" applyNumberFormat="1" applyFont="1" applyFill="1" applyBorder="1" applyAlignment="1">
      <alignment horizontal="center" vertical="center" wrapText="1"/>
    </xf>
    <xf numFmtId="4" fontId="1" fillId="0" borderId="6" xfId="1" applyNumberFormat="1" applyFont="1" applyFill="1" applyBorder="1" applyAlignment="1">
      <alignment horizontal="center" vertical="center" wrapText="1"/>
    </xf>
    <xf numFmtId="4" fontId="1" fillId="0" borderId="7" xfId="1" applyNumberFormat="1" applyFont="1" applyFill="1" applyBorder="1" applyAlignment="1">
      <alignment horizontal="center" vertical="center" wrapText="1"/>
    </xf>
    <xf numFmtId="0" fontId="1" fillId="0" borderId="6" xfId="1" applyFont="1" applyFill="1" applyBorder="1" applyAlignment="1">
      <alignment horizontal="center" vertical="center" wrapText="1"/>
    </xf>
    <xf numFmtId="4" fontId="1" fillId="0" borderId="8" xfId="1" applyNumberFormat="1" applyFont="1" applyFill="1" applyBorder="1" applyAlignment="1">
      <alignment horizontal="center" vertical="center" wrapText="1"/>
    </xf>
    <xf numFmtId="0" fontId="1" fillId="0" borderId="8" xfId="1" applyFill="1" applyBorder="1" applyAlignment="1">
      <alignment horizontal="center" vertical="center" wrapText="1"/>
    </xf>
    <xf numFmtId="4" fontId="1" fillId="0" borderId="9" xfId="1" applyNumberFormat="1" applyFont="1" applyFill="1" applyBorder="1" applyAlignment="1">
      <alignment horizontal="center" vertical="center" wrapText="1"/>
    </xf>
    <xf numFmtId="4" fontId="1" fillId="0" borderId="0" xfId="1" applyNumberFormat="1" applyFont="1" applyFill="1" applyAlignment="1">
      <alignment horizontal="left" vertical="center"/>
    </xf>
    <xf numFmtId="4" fontId="1" fillId="0" borderId="0" xfId="1" applyNumberFormat="1" applyFill="1" applyAlignment="1">
      <alignment horizontal="center" vertical="center" wrapText="1"/>
    </xf>
    <xf numFmtId="4" fontId="1" fillId="0" borderId="0" xfId="1" applyNumberFormat="1" applyFill="1" applyAlignment="1">
      <alignment horizontal="left" vertical="center"/>
    </xf>
    <xf numFmtId="4" fontId="1" fillId="0" borderId="10" xfId="1" applyNumberFormat="1" applyFont="1" applyFill="1" applyBorder="1" applyAlignment="1">
      <alignment horizontal="center" vertical="center" wrapText="1"/>
    </xf>
    <xf numFmtId="3" fontId="3" fillId="0" borderId="0" xfId="1" applyNumberFormat="1" applyFont="1" applyFill="1" applyBorder="1" applyAlignment="1">
      <alignment horizontal="center" vertical="center" wrapText="1"/>
    </xf>
    <xf numFmtId="3" fontId="4" fillId="0" borderId="0" xfId="1" applyNumberFormat="1" applyFont="1" applyFill="1" applyBorder="1" applyAlignment="1">
      <alignment vertical="center"/>
    </xf>
    <xf numFmtId="3" fontId="5" fillId="2" borderId="2" xfId="1" applyNumberFormat="1" applyFont="1" applyFill="1" applyBorder="1" applyAlignment="1">
      <alignment horizontal="center" vertical="center" wrapText="1"/>
    </xf>
    <xf numFmtId="3" fontId="7" fillId="2" borderId="2" xfId="1" applyNumberFormat="1" applyFont="1" applyFill="1" applyBorder="1" applyAlignment="1">
      <alignment horizontal="center" vertical="center" wrapText="1"/>
    </xf>
    <xf numFmtId="3" fontId="1" fillId="0" borderId="11" xfId="1" applyNumberFormat="1" applyFont="1" applyFill="1" applyBorder="1" applyAlignment="1">
      <alignment horizontal="center" vertical="center" wrapText="1"/>
    </xf>
    <xf numFmtId="3" fontId="1" fillId="0" borderId="12" xfId="1" applyNumberFormat="1" applyFont="1" applyFill="1" applyBorder="1" applyAlignment="1">
      <alignment horizontal="center" vertical="center" wrapText="1"/>
    </xf>
    <xf numFmtId="3" fontId="1" fillId="0" borderId="13" xfId="1" applyNumberFormat="1" applyFont="1" applyFill="1" applyBorder="1" applyAlignment="1">
      <alignment horizontal="center" vertical="center" wrapText="1"/>
    </xf>
    <xf numFmtId="3" fontId="1" fillId="0" borderId="12" xfId="1" applyNumberFormat="1" applyFill="1" applyBorder="1" applyAlignment="1">
      <alignment horizontal="center" vertical="center" wrapText="1"/>
    </xf>
    <xf numFmtId="3" fontId="1" fillId="0" borderId="0" xfId="1" applyNumberFormat="1" applyFill="1" applyAlignment="1">
      <alignment horizontal="center" vertical="center" wrapText="1"/>
    </xf>
    <xf numFmtId="3" fontId="1" fillId="3" borderId="12" xfId="1" applyNumberFormat="1" applyFont="1" applyFill="1" applyBorder="1" applyAlignment="1">
      <alignment horizontal="center" vertical="center" wrapText="1"/>
    </xf>
    <xf numFmtId="4" fontId="1" fillId="3" borderId="10" xfId="1" applyNumberFormat="1" applyFont="1" applyFill="1" applyBorder="1" applyAlignment="1">
      <alignment horizontal="center" vertical="center" wrapText="1"/>
    </xf>
    <xf numFmtId="4" fontId="1" fillId="3" borderId="8" xfId="1" applyNumberFormat="1" applyFont="1" applyFill="1" applyBorder="1" applyAlignment="1">
      <alignment horizontal="center" vertical="center" wrapText="1"/>
    </xf>
    <xf numFmtId="3" fontId="1" fillId="3" borderId="14" xfId="1" applyNumberFormat="1" applyFill="1" applyBorder="1" applyAlignment="1">
      <alignment horizontal="center" vertical="center" wrapText="1"/>
    </xf>
    <xf numFmtId="4" fontId="1" fillId="3" borderId="15" xfId="1" applyNumberFormat="1" applyFont="1" applyFill="1" applyBorder="1" applyAlignment="1">
      <alignment horizontal="center" vertical="center" wrapText="1"/>
    </xf>
    <xf numFmtId="0" fontId="1" fillId="3" borderId="16" xfId="1" applyFill="1" applyBorder="1" applyAlignment="1">
      <alignment horizontal="center" vertical="center" wrapText="1"/>
    </xf>
    <xf numFmtId="0" fontId="1" fillId="3" borderId="17" xfId="1" applyFont="1" applyFill="1" applyBorder="1" applyAlignment="1">
      <alignment horizontal="center" vertical="center" wrapText="1"/>
    </xf>
    <xf numFmtId="3" fontId="1" fillId="3" borderId="18" xfId="1" applyNumberFormat="1" applyFont="1" applyFill="1" applyBorder="1" applyAlignment="1">
      <alignment horizontal="center" vertical="center" wrapText="1"/>
    </xf>
    <xf numFmtId="4" fontId="1" fillId="3" borderId="9" xfId="1" applyNumberFormat="1" applyFont="1" applyFill="1" applyBorder="1" applyAlignment="1">
      <alignment horizontal="center" vertical="center" wrapText="1"/>
    </xf>
    <xf numFmtId="4" fontId="3" fillId="2" borderId="3" xfId="1" applyNumberFormat="1" applyFont="1" applyFill="1" applyBorder="1" applyAlignment="1">
      <alignment horizontal="center" vertical="center" wrapText="1"/>
    </xf>
    <xf numFmtId="0" fontId="1" fillId="0" borderId="0" xfId="1" applyFont="1" applyFill="1" applyAlignment="1">
      <alignment horizontal="center" vertical="center" wrapText="1"/>
    </xf>
    <xf numFmtId="4" fontId="5" fillId="2" borderId="19" xfId="1" applyNumberFormat="1" applyFont="1" applyFill="1" applyBorder="1" applyAlignment="1">
      <alignment horizontal="center" vertical="center" wrapText="1"/>
    </xf>
    <xf numFmtId="4" fontId="1" fillId="0" borderId="20" xfId="1" applyNumberFormat="1" applyFont="1" applyFill="1" applyBorder="1" applyAlignment="1">
      <alignment horizontal="center" vertical="center" wrapText="1"/>
    </xf>
    <xf numFmtId="0" fontId="12" fillId="0" borderId="0" xfId="1" applyFont="1"/>
    <xf numFmtId="0" fontId="13" fillId="0" borderId="0" xfId="1" applyFont="1"/>
    <xf numFmtId="0" fontId="14" fillId="0" borderId="0" xfId="1" applyFont="1" applyAlignment="1">
      <alignment horizontal="center"/>
    </xf>
    <xf numFmtId="0" fontId="15" fillId="0" borderId="0" xfId="1" applyFont="1"/>
    <xf numFmtId="0" fontId="14" fillId="0" borderId="0" xfId="1" applyFont="1"/>
    <xf numFmtId="0" fontId="13" fillId="0" borderId="21" xfId="1" applyFont="1" applyBorder="1" applyAlignment="1">
      <alignment horizontal="center" vertical="center" wrapText="1"/>
    </xf>
    <xf numFmtId="0" fontId="14" fillId="0" borderId="21" xfId="1" applyFont="1" applyBorder="1" applyAlignment="1">
      <alignment horizontal="center" vertical="center" wrapText="1"/>
    </xf>
    <xf numFmtId="0" fontId="15" fillId="0" borderId="21" xfId="1" applyFont="1" applyBorder="1" applyAlignment="1">
      <alignment horizontal="center" vertical="center" wrapText="1"/>
    </xf>
    <xf numFmtId="0" fontId="12" fillId="0" borderId="0" xfId="1" applyFont="1" applyAlignment="1">
      <alignment vertical="center" wrapText="1"/>
    </xf>
    <xf numFmtId="0" fontId="17" fillId="4" borderId="22" xfId="1" applyFont="1" applyFill="1" applyBorder="1" applyAlignment="1">
      <alignment horizontal="center" vertical="center" wrapText="1"/>
    </xf>
    <xf numFmtId="0" fontId="18" fillId="4" borderId="22" xfId="1" applyFont="1" applyFill="1" applyBorder="1" applyAlignment="1">
      <alignment horizontal="center" vertical="center" wrapText="1"/>
    </xf>
    <xf numFmtId="0" fontId="19" fillId="4" borderId="22" xfId="1" applyFont="1" applyFill="1" applyBorder="1" applyAlignment="1">
      <alignment horizontal="center" vertical="center" wrapText="1"/>
    </xf>
    <xf numFmtId="0" fontId="19" fillId="0" borderId="0" xfId="1" applyFont="1"/>
    <xf numFmtId="0" fontId="19" fillId="0" borderId="21" xfId="1" applyFont="1" applyBorder="1" applyAlignment="1">
      <alignment horizontal="center" vertical="center" wrapText="1"/>
    </xf>
    <xf numFmtId="0" fontId="20" fillId="0" borderId="0" xfId="1" applyFont="1"/>
    <xf numFmtId="0" fontId="13" fillId="3" borderId="21" xfId="1" applyFont="1" applyFill="1" applyBorder="1" applyAlignment="1">
      <alignment horizontal="center" vertical="center" wrapText="1"/>
    </xf>
    <xf numFmtId="0" fontId="22" fillId="0" borderId="0" xfId="1" applyFont="1"/>
    <xf numFmtId="0" fontId="22" fillId="0" borderId="0" xfId="1" applyFont="1" applyAlignment="1">
      <alignment vertical="center" wrapText="1"/>
    </xf>
    <xf numFmtId="0" fontId="22" fillId="0" borderId="21" xfId="1" applyFont="1" applyBorder="1" applyAlignment="1">
      <alignment horizontal="center" vertical="center" wrapText="1"/>
    </xf>
    <xf numFmtId="0" fontId="14" fillId="3" borderId="21" xfId="1" applyFont="1" applyFill="1" applyBorder="1" applyAlignment="1">
      <alignment horizontal="center" vertical="center" wrapText="1"/>
    </xf>
    <xf numFmtId="4" fontId="3" fillId="5" borderId="11" xfId="1" applyNumberFormat="1" applyFont="1" applyFill="1" applyBorder="1" applyAlignment="1">
      <alignment horizontal="center" vertical="center" wrapText="1"/>
    </xf>
    <xf numFmtId="4" fontId="3" fillId="5" borderId="23" xfId="1" applyNumberFormat="1" applyFont="1" applyFill="1" applyBorder="1" applyAlignment="1">
      <alignment horizontal="center" vertical="center" wrapText="1"/>
    </xf>
    <xf numFmtId="4" fontId="10" fillId="6" borderId="24" xfId="1" applyNumberFormat="1" applyFont="1" applyFill="1" applyBorder="1" applyAlignment="1">
      <alignment horizontal="center" vertical="center" wrapText="1"/>
    </xf>
    <xf numFmtId="4" fontId="10" fillId="6" borderId="3" xfId="1" applyNumberFormat="1" applyFont="1" applyFill="1" applyBorder="1" applyAlignment="1">
      <alignment horizontal="center" vertical="center" wrapText="1"/>
    </xf>
    <xf numFmtId="4" fontId="10" fillId="7" borderId="25" xfId="1" applyNumberFormat="1" applyFont="1" applyFill="1" applyBorder="1" applyAlignment="1">
      <alignment horizontal="center" vertical="center" wrapText="1"/>
    </xf>
    <xf numFmtId="4" fontId="10" fillId="7" borderId="23" xfId="1" applyNumberFormat="1" applyFont="1" applyFill="1" applyBorder="1" applyAlignment="1">
      <alignment horizontal="center" vertical="center" wrapText="1"/>
    </xf>
    <xf numFmtId="4" fontId="1" fillId="0" borderId="26" xfId="1" applyNumberFormat="1" applyFont="1" applyFill="1" applyBorder="1" applyAlignment="1">
      <alignment horizontal="center" vertical="center" wrapText="1"/>
    </xf>
    <xf numFmtId="3" fontId="4" fillId="0" borderId="12" xfId="1" applyNumberFormat="1" applyFont="1" applyFill="1" applyBorder="1" applyAlignment="1">
      <alignment horizontal="center" vertical="center" wrapText="1"/>
    </xf>
    <xf numFmtId="4" fontId="4" fillId="0" borderId="10" xfId="1" applyNumberFormat="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27" xfId="1" applyFont="1" applyFill="1" applyBorder="1" applyAlignment="1">
      <alignment horizontal="center" vertical="center" wrapText="1"/>
    </xf>
    <xf numFmtId="4" fontId="4" fillId="8" borderId="28" xfId="1" applyNumberFormat="1" applyFont="1" applyFill="1" applyBorder="1" applyAlignment="1">
      <alignment horizontal="center" vertical="center" wrapText="1"/>
    </xf>
    <xf numFmtId="3" fontId="4" fillId="8" borderId="29" xfId="1" applyNumberFormat="1" applyFont="1" applyFill="1" applyBorder="1" applyAlignment="1">
      <alignment horizontal="center" vertical="center" wrapText="1"/>
    </xf>
    <xf numFmtId="4" fontId="4" fillId="0" borderId="28" xfId="1" applyNumberFormat="1" applyFont="1" applyFill="1" applyBorder="1" applyAlignment="1">
      <alignment horizontal="center" vertical="center" wrapText="1"/>
    </xf>
    <xf numFmtId="4" fontId="4" fillId="0" borderId="29" xfId="1" applyNumberFormat="1" applyFont="1" applyFill="1" applyBorder="1" applyAlignment="1">
      <alignment horizontal="center" vertical="center" wrapText="1"/>
    </xf>
    <xf numFmtId="4" fontId="4" fillId="0" borderId="21" xfId="1" applyNumberFormat="1" applyFont="1" applyFill="1" applyBorder="1" applyAlignment="1">
      <alignment horizontal="center" vertical="center" wrapText="1"/>
    </xf>
    <xf numFmtId="0" fontId="24" fillId="0" borderId="0" xfId="0" applyFont="1"/>
    <xf numFmtId="3" fontId="5" fillId="2" borderId="1" xfId="1" applyNumberFormat="1" applyFont="1" applyFill="1" applyBorder="1" applyAlignment="1">
      <alignment horizontal="center" vertical="center" wrapText="1"/>
    </xf>
    <xf numFmtId="3" fontId="4" fillId="0" borderId="14" xfId="1" applyNumberFormat="1" applyFont="1" applyFill="1" applyBorder="1" applyAlignment="1">
      <alignment horizontal="center" vertical="center" wrapText="1"/>
    </xf>
    <xf numFmtId="4" fontId="4" fillId="0" borderId="15" xfId="1" applyNumberFormat="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30" xfId="1" applyFont="1" applyFill="1" applyBorder="1" applyAlignment="1">
      <alignment horizontal="center" vertical="center" wrapText="1"/>
    </xf>
    <xf numFmtId="4" fontId="4" fillId="8" borderId="31" xfId="1" applyNumberFormat="1" applyFont="1" applyFill="1" applyBorder="1" applyAlignment="1">
      <alignment horizontal="center" vertical="center" wrapText="1"/>
    </xf>
    <xf numFmtId="3" fontId="4" fillId="8" borderId="32" xfId="1" applyNumberFormat="1" applyFont="1" applyFill="1" applyBorder="1" applyAlignment="1">
      <alignment horizontal="center" vertical="center" wrapText="1"/>
    </xf>
    <xf numFmtId="4" fontId="4" fillId="0" borderId="31" xfId="1" applyNumberFormat="1" applyFont="1" applyFill="1" applyBorder="1" applyAlignment="1">
      <alignment horizontal="center" vertical="center" wrapText="1"/>
    </xf>
    <xf numFmtId="4" fontId="4" fillId="0" borderId="32" xfId="1" applyNumberFormat="1" applyFont="1" applyFill="1" applyBorder="1" applyAlignment="1">
      <alignment horizontal="center" vertical="center" wrapText="1"/>
    </xf>
    <xf numFmtId="4" fontId="4" fillId="0" borderId="33" xfId="1" applyNumberFormat="1" applyFont="1" applyFill="1" applyBorder="1" applyAlignment="1">
      <alignment horizontal="center" vertical="center" wrapText="1"/>
    </xf>
    <xf numFmtId="4" fontId="1" fillId="9" borderId="0" xfId="1" applyNumberFormat="1" applyFont="1" applyFill="1" applyAlignment="1">
      <alignment horizontal="center" vertical="center" wrapText="1"/>
    </xf>
    <xf numFmtId="0" fontId="1" fillId="9" borderId="0" xfId="1" applyFont="1" applyFill="1" applyAlignment="1">
      <alignment horizontal="center" vertical="center" wrapText="1"/>
    </xf>
    <xf numFmtId="3" fontId="2" fillId="2" borderId="2" xfId="1" applyNumberFormat="1" applyFont="1" applyFill="1" applyBorder="1" applyAlignment="1">
      <alignment horizontal="center" vertical="center" wrapText="1"/>
    </xf>
    <xf numFmtId="3" fontId="1" fillId="8" borderId="0" xfId="1" applyNumberFormat="1" applyFill="1" applyAlignment="1">
      <alignment horizontal="center" vertical="center" wrapText="1"/>
    </xf>
    <xf numFmtId="4" fontId="1" fillId="8" borderId="0" xfId="1" applyNumberFormat="1" applyFill="1" applyAlignment="1">
      <alignment horizontal="center" vertical="center" wrapText="1"/>
    </xf>
    <xf numFmtId="0" fontId="1" fillId="8" borderId="0" xfId="1" applyFill="1" applyAlignment="1">
      <alignment horizontal="center" vertical="center" wrapText="1"/>
    </xf>
    <xf numFmtId="4" fontId="1" fillId="8" borderId="0" xfId="1" applyNumberFormat="1" applyFont="1" applyFill="1" applyAlignment="1">
      <alignment horizontal="center" vertical="center" wrapText="1"/>
    </xf>
    <xf numFmtId="0" fontId="3" fillId="8" borderId="0" xfId="1" applyFont="1" applyFill="1" applyBorder="1" applyAlignment="1">
      <alignment horizontal="left" vertical="center"/>
    </xf>
    <xf numFmtId="0" fontId="1" fillId="0" borderId="35" xfId="1" applyFill="1" applyBorder="1" applyAlignment="1">
      <alignment horizontal="center" vertical="center" wrapText="1"/>
    </xf>
    <xf numFmtId="0" fontId="27" fillId="8" borderId="0" xfId="1" applyFont="1" applyFill="1" applyBorder="1" applyAlignment="1">
      <alignment horizontal="left" vertical="center"/>
    </xf>
    <xf numFmtId="4" fontId="28" fillId="8" borderId="0" xfId="1" applyNumberFormat="1" applyFont="1" applyFill="1" applyAlignment="1">
      <alignment horizontal="center" vertical="center" wrapText="1"/>
    </xf>
    <xf numFmtId="4" fontId="28" fillId="10" borderId="0" xfId="1" applyNumberFormat="1" applyFont="1" applyFill="1" applyAlignment="1">
      <alignment horizontal="center" vertical="center" wrapText="1"/>
    </xf>
    <xf numFmtId="0" fontId="28" fillId="10" borderId="0" xfId="1" applyFont="1" applyFill="1" applyAlignment="1">
      <alignment horizontal="center" vertical="center" wrapText="1"/>
    </xf>
    <xf numFmtId="0" fontId="23" fillId="0" borderId="0" xfId="1" applyFont="1" applyFill="1" applyAlignment="1">
      <alignment horizontal="center" vertical="center" wrapText="1"/>
    </xf>
    <xf numFmtId="0" fontId="1" fillId="0" borderId="35" xfId="1" applyNumberFormat="1" applyFill="1" applyBorder="1" applyAlignment="1">
      <alignment horizontal="center" vertical="center" wrapText="1"/>
    </xf>
    <xf numFmtId="0" fontId="1" fillId="0" borderId="8" xfId="1" applyNumberFormat="1" applyFill="1" applyBorder="1" applyAlignment="1">
      <alignment horizontal="center" vertical="center" wrapText="1"/>
    </xf>
    <xf numFmtId="0" fontId="30" fillId="8" borderId="0" xfId="1" applyFont="1" applyFill="1" applyBorder="1" applyAlignment="1">
      <alignment horizontal="left" vertical="center"/>
    </xf>
    <xf numFmtId="4" fontId="31" fillId="8" borderId="0" xfId="1" applyNumberFormat="1" applyFont="1" applyFill="1" applyAlignment="1">
      <alignment horizontal="center" vertical="center" wrapText="1"/>
    </xf>
    <xf numFmtId="4" fontId="31" fillId="10" borderId="0" xfId="1" applyNumberFormat="1" applyFont="1" applyFill="1" applyAlignment="1">
      <alignment horizontal="center" vertical="center" wrapText="1"/>
    </xf>
    <xf numFmtId="0" fontId="31" fillId="10" borderId="0" xfId="1" applyFont="1" applyFill="1" applyAlignment="1">
      <alignment horizontal="center" vertical="center" wrapText="1"/>
    </xf>
    <xf numFmtId="1" fontId="30" fillId="8" borderId="0" xfId="1" applyNumberFormat="1" applyFont="1" applyFill="1" applyBorder="1" applyAlignment="1">
      <alignment horizontal="left" vertical="center"/>
    </xf>
    <xf numFmtId="4" fontId="32" fillId="8" borderId="0" xfId="1" applyNumberFormat="1" applyFont="1" applyFill="1" applyBorder="1" applyAlignment="1">
      <alignment horizontal="left" vertical="center"/>
    </xf>
    <xf numFmtId="4" fontId="32" fillId="10" borderId="44" xfId="1" applyNumberFormat="1" applyFont="1" applyFill="1" applyBorder="1" applyAlignment="1">
      <alignment horizontal="center" vertical="center" wrapText="1"/>
    </xf>
    <xf numFmtId="4" fontId="32" fillId="10" borderId="45" xfId="1" applyNumberFormat="1" applyFont="1" applyFill="1" applyBorder="1" applyAlignment="1">
      <alignment horizontal="center" vertical="center" wrapText="1"/>
    </xf>
    <xf numFmtId="4" fontId="32" fillId="10" borderId="46" xfId="3" applyNumberFormat="1" applyFont="1" applyFill="1" applyBorder="1" applyAlignment="1">
      <alignment horizontal="center" vertical="center" wrapText="1"/>
    </xf>
    <xf numFmtId="4" fontId="32" fillId="10" borderId="45" xfId="3" applyNumberFormat="1" applyFont="1" applyFill="1" applyBorder="1" applyAlignment="1">
      <alignment horizontal="center" vertical="center" wrapText="1"/>
    </xf>
    <xf numFmtId="4" fontId="32" fillId="10" borderId="48" xfId="3" applyNumberFormat="1" applyFont="1" applyFill="1" applyBorder="1" applyAlignment="1">
      <alignment horizontal="center" vertical="center" wrapText="1"/>
    </xf>
    <xf numFmtId="4" fontId="32" fillId="10" borderId="49" xfId="3" applyNumberFormat="1" applyFont="1" applyFill="1" applyBorder="1" applyAlignment="1">
      <alignment horizontal="center" vertical="center" wrapText="1"/>
    </xf>
    <xf numFmtId="1" fontId="31" fillId="10" borderId="0" xfId="1" applyNumberFormat="1" applyFont="1" applyFill="1" applyAlignment="1">
      <alignment horizontal="center" vertical="center" wrapText="1"/>
    </xf>
    <xf numFmtId="4" fontId="32" fillId="10" borderId="0" xfId="1" applyNumberFormat="1" applyFont="1" applyFill="1" applyAlignment="1">
      <alignment horizontal="center" vertical="center" wrapText="1"/>
    </xf>
    <xf numFmtId="4" fontId="5" fillId="2" borderId="50" xfId="1" applyNumberFormat="1" applyFont="1" applyFill="1" applyBorder="1" applyAlignment="1">
      <alignment horizontal="center" vertical="center" wrapText="1"/>
    </xf>
    <xf numFmtId="4" fontId="7" fillId="2" borderId="50" xfId="1" applyNumberFormat="1" applyFont="1" applyFill="1" applyBorder="1" applyAlignment="1">
      <alignment horizontal="center" vertical="center" wrapText="1"/>
    </xf>
    <xf numFmtId="4" fontId="1" fillId="0" borderId="51" xfId="1" applyNumberFormat="1" applyFont="1" applyFill="1" applyBorder="1" applyAlignment="1">
      <alignment horizontal="center" vertical="center" wrapText="1"/>
    </xf>
    <xf numFmtId="4" fontId="1" fillId="0" borderId="52" xfId="1" applyNumberFormat="1" applyFont="1" applyFill="1" applyBorder="1" applyAlignment="1">
      <alignment horizontal="center" vertical="center" wrapText="1"/>
    </xf>
    <xf numFmtId="0" fontId="1" fillId="0" borderId="26" xfId="1" applyFont="1" applyFill="1" applyBorder="1" applyAlignment="1">
      <alignment horizontal="center" vertical="center" wrapText="1"/>
    </xf>
    <xf numFmtId="0" fontId="1" fillId="0" borderId="20" xfId="1" applyFont="1" applyFill="1" applyBorder="1" applyAlignment="1">
      <alignment horizontal="center" vertical="center" wrapText="1"/>
    </xf>
    <xf numFmtId="0" fontId="26" fillId="0" borderId="5" xfId="1" applyFont="1" applyFill="1" applyBorder="1" applyAlignment="1">
      <alignment horizontal="center" vertical="center" wrapText="1"/>
    </xf>
    <xf numFmtId="0" fontId="26" fillId="0" borderId="7" xfId="1" applyFont="1" applyFill="1" applyBorder="1" applyAlignment="1">
      <alignment horizontal="center" vertical="center" wrapText="1"/>
    </xf>
    <xf numFmtId="3" fontId="26" fillId="0" borderId="53" xfId="1" applyNumberFormat="1" applyFont="1" applyFill="1" applyBorder="1" applyAlignment="1">
      <alignment horizontal="center" vertical="center" wrapText="1"/>
    </xf>
    <xf numFmtId="0" fontId="26" fillId="0" borderId="54" xfId="1" applyFont="1" applyFill="1" applyBorder="1" applyAlignment="1">
      <alignment horizontal="center" vertical="center" wrapText="1"/>
    </xf>
    <xf numFmtId="4" fontId="4" fillId="0" borderId="5" xfId="1" applyNumberFormat="1" applyFont="1" applyFill="1" applyBorder="1" applyAlignment="1">
      <alignment horizontal="center" vertical="center" wrapText="1"/>
    </xf>
    <xf numFmtId="3" fontId="4" fillId="0" borderId="13" xfId="1" applyNumberFormat="1" applyFont="1" applyFill="1" applyBorder="1" applyAlignment="1">
      <alignment horizontal="center" vertical="center" wrapText="1"/>
    </xf>
    <xf numFmtId="4" fontId="4" fillId="0" borderId="55" xfId="1" applyNumberFormat="1" applyFont="1" applyFill="1" applyBorder="1" applyAlignment="1">
      <alignment horizontal="center" vertical="center" wrapText="1"/>
    </xf>
    <xf numFmtId="3" fontId="26" fillId="0" borderId="12" xfId="1" applyNumberFormat="1" applyFont="1" applyFill="1" applyBorder="1" applyAlignment="1">
      <alignment horizontal="center" vertical="center" wrapText="1"/>
    </xf>
    <xf numFmtId="4" fontId="26" fillId="0" borderId="5" xfId="1" applyNumberFormat="1" applyFont="1" applyFill="1" applyBorder="1" applyAlignment="1">
      <alignment horizontal="center" vertical="center" wrapText="1"/>
    </xf>
    <xf numFmtId="4" fontId="32" fillId="10" borderId="59" xfId="3" applyNumberFormat="1" applyFont="1" applyFill="1" applyBorder="1" applyAlignment="1">
      <alignment horizontal="center" vertical="center" wrapText="1"/>
    </xf>
    <xf numFmtId="0" fontId="0" fillId="0" borderId="61" xfId="0" applyBorder="1" applyAlignment="1">
      <alignment horizontal="center" vertical="justify" wrapText="1"/>
    </xf>
    <xf numFmtId="0" fontId="0" fillId="0" borderId="62" xfId="0" applyBorder="1" applyAlignment="1">
      <alignment horizontal="center" vertical="justify" wrapText="1"/>
    </xf>
    <xf numFmtId="0" fontId="0" fillId="0" borderId="63" xfId="0" applyBorder="1" applyAlignment="1">
      <alignment horizontal="center" vertical="justify" wrapText="1"/>
    </xf>
    <xf numFmtId="0" fontId="0" fillId="0" borderId="64" xfId="0" applyBorder="1" applyAlignment="1">
      <alignment horizontal="center" vertical="justify" wrapText="1"/>
    </xf>
    <xf numFmtId="0" fontId="0" fillId="0" borderId="6" xfId="0" applyBorder="1"/>
    <xf numFmtId="0" fontId="0" fillId="0" borderId="65" xfId="0" applyBorder="1"/>
    <xf numFmtId="0" fontId="0" fillId="0" borderId="66" xfId="0" applyBorder="1" applyAlignment="1">
      <alignment horizontal="center" vertical="justify" wrapText="1"/>
    </xf>
    <xf numFmtId="0" fontId="0" fillId="0" borderId="67" xfId="0" applyBorder="1"/>
    <xf numFmtId="0" fontId="0" fillId="0" borderId="68" xfId="0" applyBorder="1" applyAlignment="1">
      <alignment horizontal="center" vertical="justify" wrapText="1"/>
    </xf>
    <xf numFmtId="9" fontId="0" fillId="0" borderId="0" xfId="3" applyFont="1"/>
    <xf numFmtId="0" fontId="35" fillId="0" borderId="1" xfId="0" applyFont="1" applyBorder="1" applyAlignment="1">
      <alignment horizontal="center" vertical="justify" wrapText="1"/>
    </xf>
    <xf numFmtId="0" fontId="35" fillId="0" borderId="2" xfId="0" applyFont="1" applyBorder="1" applyAlignment="1">
      <alignment horizontal="center" vertical="justify" wrapText="1"/>
    </xf>
    <xf numFmtId="0" fontId="35" fillId="0" borderId="3" xfId="0" applyFont="1" applyBorder="1" applyAlignment="1">
      <alignment horizontal="center" vertical="justify" wrapText="1"/>
    </xf>
    <xf numFmtId="0" fontId="35" fillId="0" borderId="24" xfId="0" applyFont="1" applyFill="1" applyBorder="1" applyAlignment="1">
      <alignment horizontal="center" vertical="justify" wrapText="1"/>
    </xf>
    <xf numFmtId="0" fontId="35" fillId="0" borderId="11" xfId="0" applyFont="1" applyBorder="1" applyAlignment="1">
      <alignment horizontal="left" vertical="justify" wrapText="1"/>
    </xf>
    <xf numFmtId="9" fontId="35" fillId="0" borderId="25" xfId="0" applyNumberFormat="1" applyFont="1" applyBorder="1"/>
    <xf numFmtId="0" fontId="35" fillId="0" borderId="25" xfId="0" applyFont="1" applyBorder="1"/>
    <xf numFmtId="4" fontId="35" fillId="0" borderId="23" xfId="0" applyNumberFormat="1" applyFont="1" applyBorder="1"/>
    <xf numFmtId="9" fontId="35" fillId="0" borderId="69" xfId="3" applyFont="1" applyBorder="1"/>
    <xf numFmtId="0" fontId="35" fillId="0" borderId="12" xfId="0" applyFont="1" applyBorder="1" applyAlignment="1">
      <alignment horizontal="left" vertical="justify" wrapText="1"/>
    </xf>
    <xf numFmtId="9" fontId="35" fillId="0" borderId="6" xfId="0" applyNumberFormat="1" applyFont="1" applyBorder="1"/>
    <xf numFmtId="4" fontId="35" fillId="0" borderId="7" xfId="0" applyNumberFormat="1" applyFont="1" applyBorder="1"/>
    <xf numFmtId="9" fontId="35" fillId="0" borderId="70" xfId="3" applyFont="1" applyBorder="1"/>
    <xf numFmtId="0" fontId="35" fillId="0" borderId="36" xfId="0" applyFont="1" applyBorder="1" applyAlignment="1">
      <alignment horizontal="left" vertical="justify" wrapText="1"/>
    </xf>
    <xf numFmtId="9" fontId="35" fillId="0" borderId="18" xfId="0" applyNumberFormat="1" applyFont="1" applyBorder="1"/>
    <xf numFmtId="4" fontId="35" fillId="0" borderId="55" xfId="0" applyNumberFormat="1" applyFont="1" applyBorder="1"/>
    <xf numFmtId="9" fontId="35" fillId="0" borderId="71" xfId="3" applyFont="1" applyBorder="1"/>
    <xf numFmtId="0" fontId="35" fillId="0" borderId="72" xfId="0" applyFont="1" applyBorder="1" applyAlignment="1">
      <alignment horizontal="left" vertical="justify" wrapText="1"/>
    </xf>
    <xf numFmtId="0" fontId="35" fillId="0" borderId="60" xfId="0" applyFont="1" applyBorder="1"/>
    <xf numFmtId="4" fontId="36" fillId="0" borderId="34" xfId="0" applyNumberFormat="1" applyFont="1" applyBorder="1"/>
    <xf numFmtId="9" fontId="35" fillId="0" borderId="24" xfId="0" applyNumberFormat="1" applyFont="1" applyBorder="1"/>
    <xf numFmtId="4" fontId="35" fillId="0" borderId="24" xfId="0" applyNumberFormat="1" applyFont="1" applyBorder="1"/>
    <xf numFmtId="9" fontId="35" fillId="0" borderId="24" xfId="3" applyFont="1" applyBorder="1"/>
    <xf numFmtId="0" fontId="37" fillId="11" borderId="0" xfId="1" applyFont="1" applyFill="1" applyAlignment="1">
      <alignment horizontal="center" vertical="center" wrapText="1"/>
    </xf>
    <xf numFmtId="43" fontId="1" fillId="0" borderId="0" xfId="1" applyNumberFormat="1" applyFill="1" applyAlignment="1">
      <alignment horizontal="center" vertical="center" wrapText="1"/>
    </xf>
    <xf numFmtId="2" fontId="1" fillId="0" borderId="0" xfId="1" applyNumberFormat="1" applyFill="1" applyAlignment="1">
      <alignment horizontal="center" vertical="center" wrapText="1"/>
    </xf>
    <xf numFmtId="43" fontId="1" fillId="0" borderId="0" xfId="5" applyFont="1" applyFill="1" applyAlignment="1">
      <alignment horizontal="left" vertical="center" wrapText="1"/>
    </xf>
    <xf numFmtId="166" fontId="35" fillId="0" borderId="6" xfId="0" applyNumberFormat="1" applyFont="1" applyBorder="1"/>
    <xf numFmtId="166" fontId="35" fillId="0" borderId="18" xfId="0" applyNumberFormat="1" applyFont="1" applyBorder="1"/>
    <xf numFmtId="43" fontId="1" fillId="8" borderId="0" xfId="5" applyFont="1" applyFill="1" applyAlignment="1">
      <alignment horizontal="center" vertical="center" wrapText="1"/>
    </xf>
    <xf numFmtId="4" fontId="27" fillId="5" borderId="24" xfId="1" applyNumberFormat="1" applyFont="1" applyFill="1" applyBorder="1" applyAlignment="1">
      <alignment horizontal="center" vertical="center" wrapText="1"/>
    </xf>
    <xf numFmtId="167" fontId="8" fillId="0" borderId="0" xfId="3" applyNumberFormat="1" applyFont="1" applyFill="1" applyAlignment="1">
      <alignment horizontal="center" vertical="center" wrapText="1"/>
    </xf>
    <xf numFmtId="4" fontId="28" fillId="12" borderId="37" xfId="1" applyNumberFormat="1" applyFont="1" applyFill="1" applyBorder="1" applyAlignment="1">
      <alignment horizontal="center" vertical="center" wrapText="1"/>
    </xf>
    <xf numFmtId="4" fontId="28" fillId="12" borderId="28" xfId="1" applyNumberFormat="1" applyFont="1" applyFill="1" applyBorder="1" applyAlignment="1">
      <alignment horizontal="center" vertical="center" wrapText="1"/>
    </xf>
    <xf numFmtId="4" fontId="28" fillId="12" borderId="31" xfId="1" applyNumberFormat="1" applyFont="1" applyFill="1" applyBorder="1" applyAlignment="1">
      <alignment horizontal="center" vertical="center" wrapText="1"/>
    </xf>
    <xf numFmtId="4" fontId="30" fillId="12" borderId="48" xfId="3" applyNumberFormat="1" applyFont="1" applyFill="1" applyBorder="1" applyAlignment="1">
      <alignment horizontal="center" vertical="center" wrapText="1"/>
    </xf>
    <xf numFmtId="4" fontId="28" fillId="12" borderId="38" xfId="1" applyNumberFormat="1" applyFont="1" applyFill="1" applyBorder="1" applyAlignment="1">
      <alignment horizontal="center" vertical="center" wrapText="1"/>
    </xf>
    <xf numFmtId="4" fontId="28" fillId="12" borderId="58" xfId="1" applyNumberFormat="1" applyFont="1" applyFill="1" applyBorder="1" applyAlignment="1">
      <alignment horizontal="center" vertical="center" wrapText="1"/>
    </xf>
    <xf numFmtId="4" fontId="1" fillId="14" borderId="4" xfId="1" applyNumberFormat="1" applyFont="1" applyFill="1" applyBorder="1" applyAlignment="1">
      <alignment horizontal="center" vertical="center" wrapText="1"/>
    </xf>
    <xf numFmtId="4" fontId="1" fillId="14" borderId="17" xfId="1" applyNumberFormat="1" applyFont="1" applyFill="1" applyBorder="1" applyAlignment="1">
      <alignment horizontal="center" vertical="center" wrapText="1"/>
    </xf>
    <xf numFmtId="4" fontId="1" fillId="14" borderId="6" xfId="1" applyNumberFormat="1" applyFont="1" applyFill="1" applyBorder="1" applyAlignment="1">
      <alignment horizontal="center" vertical="center" wrapText="1"/>
    </xf>
    <xf numFmtId="0" fontId="1" fillId="14" borderId="22" xfId="1" applyFont="1" applyFill="1" applyBorder="1" applyAlignment="1">
      <alignment horizontal="center" vertical="center" wrapText="1"/>
    </xf>
    <xf numFmtId="0" fontId="1" fillId="14" borderId="6" xfId="1" applyFont="1" applyFill="1" applyBorder="1" applyAlignment="1">
      <alignment horizontal="center" vertical="center" wrapText="1"/>
    </xf>
    <xf numFmtId="3" fontId="26" fillId="16" borderId="12" xfId="1" applyNumberFormat="1" applyFont="1" applyFill="1" applyBorder="1" applyAlignment="1">
      <alignment horizontal="center" vertical="center" wrapText="1"/>
    </xf>
    <xf numFmtId="0" fontId="26" fillId="16" borderId="5" xfId="1" applyFont="1" applyFill="1" applyBorder="1" applyAlignment="1">
      <alignment horizontal="center" vertical="center" wrapText="1"/>
    </xf>
    <xf numFmtId="0" fontId="31" fillId="16" borderId="4" xfId="1" applyFont="1" applyFill="1" applyBorder="1" applyAlignment="1">
      <alignment horizontal="center" vertical="center" wrapText="1"/>
    </xf>
    <xf numFmtId="3" fontId="26" fillId="16" borderId="17" xfId="1" applyNumberFormat="1" applyFont="1" applyFill="1" applyBorder="1" applyAlignment="1">
      <alignment horizontal="center" vertical="center" wrapText="1"/>
    </xf>
    <xf numFmtId="0" fontId="26" fillId="16" borderId="9" xfId="1" applyFont="1" applyFill="1" applyBorder="1" applyAlignment="1">
      <alignment horizontal="center" vertical="center" wrapText="1"/>
    </xf>
    <xf numFmtId="0" fontId="31" fillId="16" borderId="6" xfId="1" applyFont="1" applyFill="1" applyBorder="1" applyAlignment="1">
      <alignment horizontal="center" vertical="center" wrapText="1"/>
    </xf>
    <xf numFmtId="0" fontId="31" fillId="16" borderId="22" xfId="1" applyFont="1" applyFill="1" applyBorder="1" applyAlignment="1">
      <alignment horizontal="center" vertical="center" wrapText="1"/>
    </xf>
    <xf numFmtId="4" fontId="1" fillId="17" borderId="0" xfId="1" applyNumberFormat="1" applyFill="1" applyAlignment="1">
      <alignment horizontal="center" vertical="center" wrapText="1"/>
    </xf>
    <xf numFmtId="4" fontId="2" fillId="13" borderId="1" xfId="1" applyNumberFormat="1" applyFont="1" applyFill="1" applyBorder="1" applyAlignment="1">
      <alignment horizontal="center" vertical="center" wrapText="1"/>
    </xf>
    <xf numFmtId="3" fontId="26" fillId="0" borderId="11" xfId="1" applyNumberFormat="1" applyFont="1" applyFill="1" applyBorder="1" applyAlignment="1">
      <alignment horizontal="center" vertical="center" wrapText="1"/>
    </xf>
    <xf numFmtId="3" fontId="30" fillId="13" borderId="39" xfId="1" applyNumberFormat="1" applyFont="1" applyFill="1" applyBorder="1" applyAlignment="1">
      <alignment horizontal="center" vertical="center" wrapText="1"/>
    </xf>
    <xf numFmtId="3" fontId="30" fillId="13" borderId="56" xfId="1" applyNumberFormat="1" applyFont="1" applyFill="1" applyBorder="1" applyAlignment="1">
      <alignment horizontal="center" vertical="center" wrapText="1"/>
    </xf>
    <xf numFmtId="3" fontId="30" fillId="13" borderId="24" xfId="1" applyNumberFormat="1" applyFont="1" applyFill="1" applyBorder="1" applyAlignment="1">
      <alignment horizontal="center" vertical="center" wrapText="1"/>
    </xf>
    <xf numFmtId="3" fontId="30" fillId="13" borderId="47" xfId="1" applyNumberFormat="1" applyFont="1" applyFill="1" applyBorder="1" applyAlignment="1">
      <alignment horizontal="center" vertical="center" wrapText="1"/>
    </xf>
    <xf numFmtId="3" fontId="30" fillId="13" borderId="57" xfId="1" applyNumberFormat="1" applyFont="1" applyFill="1" applyBorder="1" applyAlignment="1">
      <alignment horizontal="center" vertical="center" wrapText="1"/>
    </xf>
    <xf numFmtId="3" fontId="31" fillId="19" borderId="41" xfId="1" applyNumberFormat="1" applyFont="1" applyFill="1" applyBorder="1" applyAlignment="1">
      <alignment horizontal="center" vertical="center" wrapText="1"/>
    </xf>
    <xf numFmtId="3" fontId="31" fillId="19" borderId="47" xfId="1" applyNumberFormat="1" applyFont="1" applyFill="1" applyBorder="1" applyAlignment="1">
      <alignment horizontal="center" vertical="center" wrapText="1"/>
    </xf>
    <xf numFmtId="4" fontId="30" fillId="19" borderId="47" xfId="1" applyNumberFormat="1" applyFont="1" applyFill="1" applyBorder="1" applyAlignment="1">
      <alignment horizontal="center" vertical="center" wrapText="1"/>
    </xf>
    <xf numFmtId="3" fontId="26" fillId="0" borderId="36" xfId="1" applyNumberFormat="1" applyFont="1" applyFill="1" applyBorder="1" applyAlignment="1">
      <alignment horizontal="center" vertical="center" wrapText="1"/>
    </xf>
    <xf numFmtId="165" fontId="31" fillId="19" borderId="40" xfId="1" applyNumberFormat="1" applyFont="1" applyFill="1" applyBorder="1" applyAlignment="1">
      <alignment horizontal="center" vertical="center" wrapText="1"/>
    </xf>
    <xf numFmtId="4" fontId="30" fillId="19" borderId="39" xfId="1" applyNumberFormat="1" applyFont="1" applyFill="1" applyBorder="1" applyAlignment="1">
      <alignment horizontal="center" vertical="center" wrapText="1"/>
    </xf>
    <xf numFmtId="4" fontId="31" fillId="19" borderId="39" xfId="1" applyNumberFormat="1" applyFont="1" applyFill="1" applyBorder="1" applyAlignment="1">
      <alignment horizontal="center" vertical="center" wrapText="1"/>
    </xf>
    <xf numFmtId="3" fontId="31" fillId="19" borderId="40" xfId="1" applyNumberFormat="1" applyFont="1" applyFill="1" applyBorder="1" applyAlignment="1">
      <alignment horizontal="center" vertical="center" wrapText="1"/>
    </xf>
    <xf numFmtId="0" fontId="31" fillId="19" borderId="42" xfId="1" applyFont="1" applyFill="1" applyBorder="1" applyAlignment="1">
      <alignment horizontal="center" vertical="center" wrapText="1"/>
    </xf>
    <xf numFmtId="0" fontId="31" fillId="19" borderId="43" xfId="1" applyFont="1" applyFill="1" applyBorder="1" applyAlignment="1">
      <alignment horizontal="center" vertical="center" wrapText="1"/>
    </xf>
    <xf numFmtId="3" fontId="30" fillId="18" borderId="39" xfId="1" applyNumberFormat="1" applyFont="1" applyFill="1" applyBorder="1" applyAlignment="1">
      <alignment horizontal="center" vertical="center" wrapText="1"/>
    </xf>
    <xf numFmtId="4" fontId="31" fillId="19" borderId="40" xfId="1" applyNumberFormat="1" applyFont="1" applyFill="1" applyBorder="1" applyAlignment="1">
      <alignment horizontal="center" vertical="center" wrapText="1"/>
    </xf>
    <xf numFmtId="164" fontId="31" fillId="19" borderId="39" xfId="3" applyNumberFormat="1" applyFont="1" applyFill="1" applyBorder="1" applyAlignment="1">
      <alignment horizontal="center" vertical="center" wrapText="1"/>
    </xf>
    <xf numFmtId="0" fontId="31" fillId="19" borderId="4" xfId="1" applyFont="1" applyFill="1" applyBorder="1" applyAlignment="1">
      <alignment horizontal="center" vertical="center" wrapText="1"/>
    </xf>
    <xf numFmtId="4" fontId="30" fillId="19" borderId="77" xfId="1" applyNumberFormat="1" applyFont="1" applyFill="1" applyBorder="1" applyAlignment="1">
      <alignment horizontal="center" vertical="center" wrapText="1"/>
    </xf>
    <xf numFmtId="4" fontId="9" fillId="0" borderId="73" xfId="1" applyNumberFormat="1" applyFont="1" applyFill="1" applyBorder="1" applyAlignment="1">
      <alignment horizontal="center" vertical="center" textRotation="90" wrapText="1"/>
    </xf>
    <xf numFmtId="4" fontId="9" fillId="0" borderId="74" xfId="1" applyNumberFormat="1" applyFont="1" applyFill="1" applyBorder="1" applyAlignment="1">
      <alignment horizontal="center" vertical="center" textRotation="90" wrapText="1"/>
    </xf>
    <xf numFmtId="4" fontId="9" fillId="0" borderId="71" xfId="1" applyNumberFormat="1" applyFont="1" applyFill="1" applyBorder="1" applyAlignment="1">
      <alignment horizontal="center" vertical="center" textRotation="90" wrapText="1"/>
    </xf>
    <xf numFmtId="0" fontId="2" fillId="0" borderId="0"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60" xfId="1" applyFont="1" applyFill="1" applyBorder="1" applyAlignment="1">
      <alignment horizontal="center" vertical="center"/>
    </xf>
    <xf numFmtId="0" fontId="0" fillId="0" borderId="0" xfId="0" applyAlignment="1">
      <alignment horizontal="center"/>
    </xf>
    <xf numFmtId="0" fontId="36" fillId="0" borderId="75" xfId="0" applyFont="1" applyFill="1" applyBorder="1" applyAlignment="1">
      <alignment horizontal="center" vertical="justify" wrapText="1"/>
    </xf>
    <xf numFmtId="0" fontId="36" fillId="0" borderId="50" xfId="0" applyFont="1" applyFill="1" applyBorder="1" applyAlignment="1">
      <alignment horizontal="center" vertical="justify" wrapText="1"/>
    </xf>
    <xf numFmtId="0" fontId="34" fillId="0" borderId="75" xfId="0" applyFont="1" applyBorder="1" applyAlignment="1">
      <alignment horizontal="center" vertical="center"/>
    </xf>
    <xf numFmtId="0" fontId="34" fillId="0" borderId="50" xfId="0" applyFont="1" applyBorder="1" applyAlignment="1">
      <alignment horizontal="center" vertical="center"/>
    </xf>
    <xf numFmtId="0" fontId="34" fillId="0" borderId="34" xfId="0" applyFont="1" applyBorder="1" applyAlignment="1">
      <alignment horizontal="center" vertical="center"/>
    </xf>
    <xf numFmtId="4" fontId="2" fillId="17" borderId="73" xfId="1" applyNumberFormat="1" applyFont="1" applyFill="1" applyBorder="1" applyAlignment="1">
      <alignment horizontal="center" vertical="center" textRotation="90" wrapText="1"/>
    </xf>
    <xf numFmtId="4" fontId="2" fillId="17" borderId="74" xfId="1" applyNumberFormat="1" applyFont="1" applyFill="1" applyBorder="1" applyAlignment="1">
      <alignment horizontal="center" vertical="center" textRotation="90" wrapText="1"/>
    </xf>
    <xf numFmtId="4" fontId="3" fillId="17" borderId="73" xfId="1" applyNumberFormat="1" applyFont="1" applyFill="1" applyBorder="1" applyAlignment="1">
      <alignment horizontal="center" vertical="center" textRotation="90" wrapText="1"/>
    </xf>
    <xf numFmtId="4" fontId="3" fillId="17" borderId="74" xfId="1" applyNumberFormat="1" applyFont="1" applyFill="1" applyBorder="1" applyAlignment="1">
      <alignment horizontal="center" vertical="center" textRotation="90" wrapText="1"/>
    </xf>
    <xf numFmtId="4" fontId="3" fillId="17" borderId="71" xfId="1" applyNumberFormat="1" applyFont="1" applyFill="1" applyBorder="1" applyAlignment="1">
      <alignment horizontal="center" vertical="center" textRotation="90" wrapText="1"/>
    </xf>
    <xf numFmtId="4" fontId="9" fillId="17" borderId="73" xfId="1" applyNumberFormat="1" applyFont="1" applyFill="1" applyBorder="1" applyAlignment="1">
      <alignment horizontal="center" vertical="center" textRotation="90" wrapText="1"/>
    </xf>
    <xf numFmtId="4" fontId="9" fillId="17" borderId="74" xfId="1" applyNumberFormat="1" applyFont="1" applyFill="1" applyBorder="1" applyAlignment="1">
      <alignment horizontal="center" vertical="center" textRotation="90" wrapText="1"/>
    </xf>
    <xf numFmtId="4" fontId="9" fillId="17" borderId="71" xfId="1" applyNumberFormat="1" applyFont="1" applyFill="1" applyBorder="1" applyAlignment="1">
      <alignment horizontal="center" vertical="center" textRotation="90" wrapText="1"/>
    </xf>
    <xf numFmtId="4" fontId="2" fillId="17" borderId="71" xfId="1" applyNumberFormat="1" applyFont="1" applyFill="1" applyBorder="1" applyAlignment="1">
      <alignment horizontal="center" vertical="center" textRotation="90" wrapText="1"/>
    </xf>
    <xf numFmtId="0" fontId="3" fillId="10" borderId="75" xfId="1" applyFont="1" applyFill="1" applyBorder="1" applyAlignment="1">
      <alignment horizontal="center" vertical="center"/>
    </xf>
    <xf numFmtId="0" fontId="3" fillId="10" borderId="50" xfId="1" applyFont="1" applyFill="1" applyBorder="1" applyAlignment="1">
      <alignment horizontal="center" vertical="center"/>
    </xf>
    <xf numFmtId="0" fontId="3" fillId="10" borderId="34" xfId="1" applyFont="1" applyFill="1" applyBorder="1" applyAlignment="1">
      <alignment horizontal="center" vertical="center"/>
    </xf>
    <xf numFmtId="0" fontId="3" fillId="14" borderId="73" xfId="1" applyFont="1" applyFill="1" applyBorder="1" applyAlignment="1">
      <alignment horizontal="center" vertical="center" wrapText="1"/>
    </xf>
    <xf numFmtId="0" fontId="3" fillId="14" borderId="71" xfId="1" applyFont="1" applyFill="1" applyBorder="1" applyAlignment="1">
      <alignment horizontal="center" vertical="center" wrapText="1"/>
    </xf>
    <xf numFmtId="4" fontId="30" fillId="14" borderId="73" xfId="1" applyNumberFormat="1" applyFont="1" applyFill="1" applyBorder="1" applyAlignment="1">
      <alignment horizontal="center" vertical="center" wrapText="1"/>
    </xf>
    <xf numFmtId="4" fontId="30" fillId="14" borderId="71" xfId="1" applyNumberFormat="1" applyFont="1" applyFill="1" applyBorder="1" applyAlignment="1">
      <alignment horizontal="center" vertical="center" wrapText="1"/>
    </xf>
    <xf numFmtId="4" fontId="30" fillId="12" borderId="73" xfId="1" applyNumberFormat="1" applyFont="1" applyFill="1" applyBorder="1" applyAlignment="1">
      <alignment horizontal="center" vertical="center" wrapText="1"/>
    </xf>
    <xf numFmtId="4" fontId="30" fillId="12" borderId="71" xfId="1" applyNumberFormat="1" applyFont="1" applyFill="1" applyBorder="1" applyAlignment="1">
      <alignment horizontal="center" vertical="center" wrapText="1"/>
    </xf>
    <xf numFmtId="4" fontId="27" fillId="15" borderId="73" xfId="1" applyNumberFormat="1" applyFont="1" applyFill="1" applyBorder="1" applyAlignment="1">
      <alignment horizontal="center" vertical="center" wrapText="1"/>
    </xf>
    <xf numFmtId="4" fontId="27" fillId="15" borderId="71" xfId="1" applyNumberFormat="1" applyFont="1" applyFill="1" applyBorder="1" applyAlignment="1">
      <alignment horizontal="center" vertical="center" wrapText="1"/>
    </xf>
    <xf numFmtId="4" fontId="27" fillId="12" borderId="73" xfId="1" applyNumberFormat="1" applyFont="1" applyFill="1" applyBorder="1" applyAlignment="1">
      <alignment horizontal="center" vertical="center" wrapText="1"/>
    </xf>
    <xf numFmtId="4" fontId="27" fillId="12" borderId="74" xfId="1" applyNumberFormat="1" applyFont="1" applyFill="1" applyBorder="1" applyAlignment="1">
      <alignment horizontal="center" vertical="center" wrapText="1"/>
    </xf>
    <xf numFmtId="4" fontId="32" fillId="10" borderId="73" xfId="1" applyNumberFormat="1" applyFont="1" applyFill="1" applyBorder="1" applyAlignment="1">
      <alignment horizontal="center" vertical="center" wrapText="1"/>
    </xf>
    <xf numFmtId="4" fontId="32" fillId="10" borderId="74" xfId="1" applyNumberFormat="1" applyFont="1" applyFill="1" applyBorder="1" applyAlignment="1">
      <alignment horizontal="center" vertical="center" wrapText="1"/>
    </xf>
    <xf numFmtId="0" fontId="14" fillId="3" borderId="21" xfId="1" applyFont="1" applyFill="1" applyBorder="1" applyAlignment="1">
      <alignment horizontal="center" vertical="center" wrapText="1"/>
    </xf>
    <xf numFmtId="0" fontId="21" fillId="0" borderId="0" xfId="1" applyFont="1" applyAlignment="1">
      <alignment horizontal="center"/>
    </xf>
    <xf numFmtId="0" fontId="16" fillId="4" borderId="76" xfId="1" applyFont="1" applyFill="1" applyBorder="1" applyAlignment="1">
      <alignment horizontal="center" vertical="center" wrapText="1"/>
    </xf>
    <xf numFmtId="0" fontId="16" fillId="4" borderId="35" xfId="1" applyFont="1" applyFill="1" applyBorder="1" applyAlignment="1">
      <alignment horizontal="center" vertical="center" wrapText="1"/>
    </xf>
    <xf numFmtId="0" fontId="14" fillId="0" borderId="21" xfId="1" applyFont="1" applyBorder="1" applyAlignment="1">
      <alignment horizontal="center" vertical="center" wrapText="1"/>
    </xf>
  </cellXfs>
  <cellStyles count="6">
    <cellStyle name="Millares" xfId="5" builtinId="3"/>
    <cellStyle name="Normal" xfId="0" builtinId="0"/>
    <cellStyle name="Normal 2" xfId="1"/>
    <cellStyle name="Normal 3" xfId="2"/>
    <cellStyle name="Porcentaje" xfId="3" builtinId="5"/>
    <cellStyle name="Porcentual 2" xfId="4"/>
  </cellStyles>
  <dxfs count="0"/>
  <tableStyles count="0" defaultTableStyle="TableStyleMedium9" defaultPivotStyle="PivotStyleLight16"/>
  <colors>
    <mruColors>
      <color rgb="FF99FF99"/>
      <color rgb="FFFFCCFF"/>
      <color rgb="FFCCFFFF"/>
      <color rgb="FFFF66CC"/>
      <color rgb="FFFFFF99"/>
      <color rgb="FF66FF66"/>
      <color rgb="FF33CCFF"/>
      <color rgb="FF00FFFF"/>
      <color rgb="FF00CCFF"/>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71"/>
  <sheetViews>
    <sheetView showGridLines="0" view="pageBreakPreview" topLeftCell="A21" zoomScale="75" zoomScaleNormal="70" zoomScaleSheetLayoutView="75" workbookViewId="0">
      <selection activeCell="F30" sqref="F30"/>
    </sheetView>
  </sheetViews>
  <sheetFormatPr baseColWidth="10" defaultColWidth="11.19921875" defaultRowHeight="12.75" x14ac:dyDescent="0.2"/>
  <cols>
    <col min="1" max="1" width="3.59765625" style="1" customWidth="1"/>
    <col min="2" max="2" width="10.19921875" style="1" customWidth="1"/>
    <col min="3" max="3" width="6.296875" style="34" customWidth="1"/>
    <col min="4" max="5" width="25.5" style="1" customWidth="1"/>
    <col min="6" max="6" width="36.19921875" style="1" customWidth="1"/>
    <col min="7" max="7" width="22.69921875" style="1" customWidth="1"/>
    <col min="8" max="8" width="23.19921875" style="1" customWidth="1"/>
    <col min="9" max="9" width="18" style="45" customWidth="1"/>
    <col min="10" max="16384" width="11.19921875" style="1"/>
  </cols>
  <sheetData>
    <row r="1" spans="2:9" ht="27.75" customHeight="1" x14ac:dyDescent="0.2">
      <c r="B1" s="227" t="s">
        <v>75</v>
      </c>
      <c r="C1" s="227"/>
      <c r="D1" s="227"/>
      <c r="E1" s="227"/>
      <c r="F1" s="227"/>
      <c r="G1" s="227"/>
      <c r="H1" s="227"/>
    </row>
    <row r="2" spans="2:9" ht="20.25" customHeight="1" x14ac:dyDescent="0.2">
      <c r="B2" s="2"/>
      <c r="C2" s="26"/>
      <c r="D2" s="2"/>
      <c r="E2" s="2"/>
      <c r="F2" s="2"/>
      <c r="G2" s="2"/>
      <c r="H2" s="2"/>
    </row>
    <row r="3" spans="2:9" ht="35.25" customHeight="1" x14ac:dyDescent="0.2">
      <c r="B3" s="228" t="s">
        <v>0</v>
      </c>
      <c r="C3" s="228"/>
      <c r="D3" s="228"/>
      <c r="E3" s="228"/>
      <c r="F3" s="228"/>
      <c r="G3" s="228"/>
      <c r="H3" s="228"/>
    </row>
    <row r="4" spans="2:9" ht="20.25" customHeight="1" x14ac:dyDescent="0.2">
      <c r="B4" s="2"/>
      <c r="C4" s="27"/>
      <c r="D4" s="3"/>
      <c r="E4" s="3"/>
      <c r="F4" s="4"/>
      <c r="G4" s="4"/>
      <c r="H4" s="4"/>
    </row>
    <row r="5" spans="2:9" ht="20.25" customHeight="1" x14ac:dyDescent="0.2">
      <c r="B5" s="229" t="s">
        <v>1</v>
      </c>
      <c r="C5" s="229"/>
      <c r="D5" s="229"/>
      <c r="E5" s="229"/>
      <c r="F5" s="229"/>
      <c r="G5" s="229"/>
      <c r="H5" s="229"/>
    </row>
    <row r="6" spans="2:9" ht="18.75" thickBot="1" x14ac:dyDescent="0.25">
      <c r="B6" s="230" t="s">
        <v>2</v>
      </c>
      <c r="C6" s="230"/>
      <c r="D6" s="230"/>
      <c r="E6" s="230"/>
      <c r="F6" s="230"/>
      <c r="G6" s="230"/>
      <c r="H6" s="230"/>
    </row>
    <row r="7" spans="2:9" s="8" customFormat="1" ht="53.25" customHeight="1" thickBot="1" x14ac:dyDescent="0.25">
      <c r="B7" s="5" t="s">
        <v>3</v>
      </c>
      <c r="C7" s="28" t="s">
        <v>12</v>
      </c>
      <c r="D7" s="6" t="s">
        <v>14</v>
      </c>
      <c r="E7" s="6" t="s">
        <v>4</v>
      </c>
      <c r="F7" s="6" t="s">
        <v>99</v>
      </c>
      <c r="G7" s="6" t="s">
        <v>100</v>
      </c>
      <c r="H7" s="7" t="s">
        <v>5</v>
      </c>
      <c r="I7" s="44" t="s">
        <v>82</v>
      </c>
    </row>
    <row r="8" spans="2:9" s="12" customFormat="1" ht="54.75" hidden="1" customHeight="1" thickBot="1" x14ac:dyDescent="0.25">
      <c r="B8" s="9" t="s">
        <v>7</v>
      </c>
      <c r="C8" s="29" t="s">
        <v>8</v>
      </c>
      <c r="D8" s="10" t="s">
        <v>8</v>
      </c>
      <c r="E8" s="10" t="s">
        <v>8</v>
      </c>
      <c r="F8" s="10" t="s">
        <v>9</v>
      </c>
      <c r="G8" s="10" t="s">
        <v>10</v>
      </c>
      <c r="H8" s="11" t="s">
        <v>11</v>
      </c>
      <c r="I8" s="11" t="s">
        <v>6</v>
      </c>
    </row>
    <row r="9" spans="2:9" ht="78.75" customHeight="1" x14ac:dyDescent="0.2">
      <c r="B9" s="224" t="s">
        <v>13</v>
      </c>
      <c r="C9" s="30">
        <v>1</v>
      </c>
      <c r="D9" s="25" t="s">
        <v>15</v>
      </c>
      <c r="E9" s="25" t="s">
        <v>76</v>
      </c>
      <c r="F9" s="13" t="s">
        <v>16</v>
      </c>
      <c r="G9" s="14" t="s">
        <v>17</v>
      </c>
      <c r="H9" s="15" t="s">
        <v>18</v>
      </c>
      <c r="I9" s="15" t="s">
        <v>83</v>
      </c>
    </row>
    <row r="10" spans="2:9" ht="106.5" customHeight="1" x14ac:dyDescent="0.2">
      <c r="B10" s="225"/>
      <c r="C10" s="31">
        <v>2</v>
      </c>
      <c r="D10" s="25" t="s">
        <v>15</v>
      </c>
      <c r="E10" s="19" t="s">
        <v>19</v>
      </c>
      <c r="F10" s="13" t="s">
        <v>20</v>
      </c>
      <c r="G10" s="14" t="s">
        <v>21</v>
      </c>
      <c r="H10" s="17" t="s">
        <v>22</v>
      </c>
      <c r="I10" s="17" t="s">
        <v>83</v>
      </c>
    </row>
    <row r="11" spans="2:9" ht="52.5" customHeight="1" thickBot="1" x14ac:dyDescent="0.25">
      <c r="B11" s="225"/>
      <c r="C11" s="32">
        <v>3</v>
      </c>
      <c r="D11" s="25" t="s">
        <v>15</v>
      </c>
      <c r="E11" s="25" t="s">
        <v>23</v>
      </c>
      <c r="F11" s="13" t="s">
        <v>24</v>
      </c>
      <c r="G11" s="14" t="s">
        <v>21</v>
      </c>
      <c r="H11" s="15" t="s">
        <v>25</v>
      </c>
      <c r="I11" s="17" t="s">
        <v>84</v>
      </c>
    </row>
    <row r="12" spans="2:9" ht="38.25" x14ac:dyDescent="0.2">
      <c r="B12" s="224" t="s">
        <v>26</v>
      </c>
      <c r="C12" s="31">
        <v>4</v>
      </c>
      <c r="D12" s="25" t="s">
        <v>15</v>
      </c>
      <c r="E12" s="19" t="s">
        <v>27</v>
      </c>
      <c r="F12" s="16" t="s">
        <v>28</v>
      </c>
      <c r="G12" s="16" t="s">
        <v>29</v>
      </c>
      <c r="H12" s="17" t="s">
        <v>30</v>
      </c>
      <c r="I12" s="17" t="s">
        <v>85</v>
      </c>
    </row>
    <row r="13" spans="2:9" ht="76.5" x14ac:dyDescent="0.2">
      <c r="B13" s="225"/>
      <c r="C13" s="31">
        <v>5</v>
      </c>
      <c r="D13" s="25" t="s">
        <v>15</v>
      </c>
      <c r="E13" s="19" t="s">
        <v>31</v>
      </c>
      <c r="F13" s="16" t="s">
        <v>77</v>
      </c>
      <c r="G13" s="14" t="s">
        <v>32</v>
      </c>
      <c r="H13" s="17" t="s">
        <v>33</v>
      </c>
      <c r="I13" s="17" t="s">
        <v>85</v>
      </c>
    </row>
    <row r="14" spans="2:9" ht="76.5" x14ac:dyDescent="0.2">
      <c r="B14" s="225"/>
      <c r="C14" s="31">
        <v>6</v>
      </c>
      <c r="D14" s="25" t="s">
        <v>15</v>
      </c>
      <c r="E14" s="19" t="s">
        <v>35</v>
      </c>
      <c r="F14" s="19" t="s">
        <v>78</v>
      </c>
      <c r="G14" s="14" t="s">
        <v>34</v>
      </c>
      <c r="H14" s="17" t="s">
        <v>36</v>
      </c>
      <c r="I14" s="17" t="s">
        <v>86</v>
      </c>
    </row>
    <row r="15" spans="2:9" ht="76.5" x14ac:dyDescent="0.2">
      <c r="B15" s="225"/>
      <c r="C15" s="31">
        <v>7</v>
      </c>
      <c r="D15" s="25" t="s">
        <v>15</v>
      </c>
      <c r="E15" s="19" t="s">
        <v>37</v>
      </c>
      <c r="F15" s="19" t="s">
        <v>38</v>
      </c>
      <c r="G15" s="16" t="s">
        <v>39</v>
      </c>
      <c r="H15" s="17" t="s">
        <v>40</v>
      </c>
      <c r="I15" s="17" t="s">
        <v>85</v>
      </c>
    </row>
    <row r="16" spans="2:9" ht="89.25" x14ac:dyDescent="0.2">
      <c r="B16" s="225"/>
      <c r="C16" s="31">
        <v>8</v>
      </c>
      <c r="D16" s="25" t="s">
        <v>15</v>
      </c>
      <c r="E16" s="19" t="s">
        <v>41</v>
      </c>
      <c r="F16" s="16" t="s">
        <v>79</v>
      </c>
      <c r="G16" s="16">
        <v>4</v>
      </c>
      <c r="H16" s="17" t="s">
        <v>42</v>
      </c>
      <c r="I16" s="17" t="s">
        <v>87</v>
      </c>
    </row>
    <row r="17" spans="2:9" ht="63.75" x14ac:dyDescent="0.2">
      <c r="B17" s="225"/>
      <c r="C17" s="31">
        <v>9</v>
      </c>
      <c r="D17" s="25" t="s">
        <v>15</v>
      </c>
      <c r="E17" s="19" t="s">
        <v>43</v>
      </c>
      <c r="F17" s="16" t="s">
        <v>44</v>
      </c>
      <c r="G17" s="14" t="s">
        <v>45</v>
      </c>
      <c r="H17" s="17" t="s">
        <v>33</v>
      </c>
      <c r="I17" s="17" t="s">
        <v>85</v>
      </c>
    </row>
    <row r="18" spans="2:9" ht="38.25" x14ac:dyDescent="0.2">
      <c r="B18" s="225"/>
      <c r="C18" s="31">
        <v>10</v>
      </c>
      <c r="D18" s="25" t="s">
        <v>15</v>
      </c>
      <c r="E18" s="19" t="s">
        <v>46</v>
      </c>
      <c r="F18" s="16" t="s">
        <v>50</v>
      </c>
      <c r="G18" s="16" t="s">
        <v>47</v>
      </c>
      <c r="H18" s="17" t="s">
        <v>48</v>
      </c>
      <c r="I18" s="17" t="s">
        <v>83</v>
      </c>
    </row>
    <row r="19" spans="2:9" ht="26.25" thickBot="1" x14ac:dyDescent="0.25">
      <c r="B19" s="226"/>
      <c r="C19" s="31">
        <v>11</v>
      </c>
      <c r="D19" s="25" t="s">
        <v>15</v>
      </c>
      <c r="E19" s="19" t="s">
        <v>49</v>
      </c>
      <c r="F19" s="16" t="s">
        <v>50</v>
      </c>
      <c r="G19" s="16" t="s">
        <v>47</v>
      </c>
      <c r="H19" s="17" t="s">
        <v>51</v>
      </c>
      <c r="I19" s="17" t="s">
        <v>88</v>
      </c>
    </row>
    <row r="20" spans="2:9" ht="42" customHeight="1" x14ac:dyDescent="0.2">
      <c r="B20" s="224" t="s">
        <v>52</v>
      </c>
      <c r="C20" s="35" t="s">
        <v>53</v>
      </c>
      <c r="D20" s="36" t="s">
        <v>54</v>
      </c>
      <c r="E20" s="37" t="s">
        <v>55</v>
      </c>
      <c r="F20" s="37" t="s">
        <v>55</v>
      </c>
      <c r="G20" s="37" t="s">
        <v>55</v>
      </c>
      <c r="H20" s="37" t="s">
        <v>55</v>
      </c>
      <c r="I20" s="37" t="s">
        <v>55</v>
      </c>
    </row>
    <row r="21" spans="2:9" ht="76.5" x14ac:dyDescent="0.2">
      <c r="B21" s="225"/>
      <c r="C21" s="31">
        <v>21</v>
      </c>
      <c r="D21" s="25" t="s">
        <v>56</v>
      </c>
      <c r="E21" s="19" t="s">
        <v>125</v>
      </c>
      <c r="F21" s="16" t="s">
        <v>57</v>
      </c>
      <c r="G21" s="14" t="s">
        <v>58</v>
      </c>
      <c r="H21" s="17" t="s">
        <v>59</v>
      </c>
      <c r="I21" s="17" t="s">
        <v>89</v>
      </c>
    </row>
    <row r="22" spans="2:9" ht="63.75" x14ac:dyDescent="0.2">
      <c r="B22" s="225"/>
      <c r="C22" s="31">
        <v>22</v>
      </c>
      <c r="D22" s="25" t="s">
        <v>56</v>
      </c>
      <c r="E22" s="19" t="s">
        <v>60</v>
      </c>
      <c r="F22" s="16" t="s">
        <v>61</v>
      </c>
      <c r="G22" s="16" t="s">
        <v>62</v>
      </c>
      <c r="H22" s="17" t="s">
        <v>63</v>
      </c>
      <c r="I22" s="17" t="s">
        <v>89</v>
      </c>
    </row>
    <row r="23" spans="2:9" ht="51" x14ac:dyDescent="0.2">
      <c r="B23" s="225"/>
      <c r="C23" s="33">
        <v>23</v>
      </c>
      <c r="D23" s="25" t="s">
        <v>56</v>
      </c>
      <c r="E23" s="20" t="s">
        <v>64</v>
      </c>
      <c r="F23" s="18" t="s">
        <v>65</v>
      </c>
      <c r="G23" s="14" t="s">
        <v>21</v>
      </c>
      <c r="H23" s="17" t="s">
        <v>59</v>
      </c>
      <c r="I23" s="17" t="s">
        <v>89</v>
      </c>
    </row>
    <row r="24" spans="2:9" ht="76.5" x14ac:dyDescent="0.2">
      <c r="B24" s="225"/>
      <c r="C24" s="33">
        <v>24</v>
      </c>
      <c r="D24" s="25" t="s">
        <v>56</v>
      </c>
      <c r="E24" s="20" t="s">
        <v>66</v>
      </c>
      <c r="F24" s="18" t="s">
        <v>126</v>
      </c>
      <c r="G24" s="14" t="s">
        <v>67</v>
      </c>
      <c r="H24" s="17" t="s">
        <v>59</v>
      </c>
      <c r="I24" s="17" t="s">
        <v>89</v>
      </c>
    </row>
    <row r="25" spans="2:9" ht="51" x14ac:dyDescent="0.2">
      <c r="B25" s="225"/>
      <c r="C25" s="33">
        <v>25</v>
      </c>
      <c r="D25" s="25" t="s">
        <v>56</v>
      </c>
      <c r="E25" s="20" t="s">
        <v>68</v>
      </c>
      <c r="F25" s="18" t="s">
        <v>80</v>
      </c>
      <c r="G25" s="14" t="s">
        <v>69</v>
      </c>
      <c r="H25" s="17" t="s">
        <v>70</v>
      </c>
      <c r="I25" s="17" t="s">
        <v>90</v>
      </c>
    </row>
    <row r="26" spans="2:9" ht="89.25" x14ac:dyDescent="0.2">
      <c r="B26" s="225"/>
      <c r="C26" s="33">
        <v>26</v>
      </c>
      <c r="D26" s="25" t="s">
        <v>56</v>
      </c>
      <c r="E26" s="20" t="s">
        <v>71</v>
      </c>
      <c r="F26" s="18" t="s">
        <v>81</v>
      </c>
      <c r="G26" s="14" t="s">
        <v>72</v>
      </c>
      <c r="H26" s="17" t="s">
        <v>156</v>
      </c>
      <c r="I26" s="17" t="s">
        <v>83</v>
      </c>
    </row>
    <row r="27" spans="2:9" ht="13.5" thickBot="1" x14ac:dyDescent="0.25">
      <c r="B27" s="226"/>
      <c r="C27" s="38" t="s">
        <v>73</v>
      </c>
      <c r="D27" s="39" t="s">
        <v>74</v>
      </c>
      <c r="E27" s="40" t="s">
        <v>55</v>
      </c>
      <c r="F27" s="41" t="s">
        <v>55</v>
      </c>
      <c r="G27" s="42" t="s">
        <v>55</v>
      </c>
      <c r="H27" s="43" t="s">
        <v>55</v>
      </c>
      <c r="I27" s="21"/>
    </row>
    <row r="28" spans="2:9" x14ac:dyDescent="0.2">
      <c r="B28" s="22"/>
      <c r="D28" s="23"/>
      <c r="E28" s="23"/>
      <c r="F28" s="24"/>
      <c r="G28" s="23"/>
      <c r="H28" s="23"/>
    </row>
    <row r="29" spans="2:9" x14ac:dyDescent="0.2">
      <c r="B29" s="24"/>
      <c r="D29" s="23"/>
      <c r="E29" s="23"/>
      <c r="F29" s="23"/>
      <c r="G29" s="23"/>
      <c r="H29" s="23"/>
    </row>
    <row r="30" spans="2:9" x14ac:dyDescent="0.2">
      <c r="B30" s="23"/>
      <c r="D30" s="23"/>
      <c r="E30" s="23"/>
      <c r="F30" s="23"/>
      <c r="G30" s="23"/>
      <c r="H30" s="23"/>
    </row>
    <row r="31" spans="2:9" x14ac:dyDescent="0.2">
      <c r="B31" s="23"/>
      <c r="D31" s="23"/>
      <c r="E31" s="23"/>
      <c r="F31" s="23"/>
      <c r="G31" s="23"/>
      <c r="H31" s="23"/>
    </row>
    <row r="32" spans="2:9" x14ac:dyDescent="0.2">
      <c r="B32" s="23"/>
      <c r="D32" s="23"/>
      <c r="E32" s="23"/>
      <c r="F32" s="23"/>
      <c r="G32" s="23"/>
      <c r="H32" s="23"/>
    </row>
    <row r="33" spans="2:8" x14ac:dyDescent="0.2">
      <c r="B33" s="23"/>
      <c r="D33" s="23"/>
      <c r="E33" s="23"/>
      <c r="F33" s="23"/>
      <c r="G33" s="23"/>
      <c r="H33" s="23"/>
    </row>
    <row r="34" spans="2:8" x14ac:dyDescent="0.2">
      <c r="B34" s="23"/>
      <c r="D34" s="23"/>
      <c r="E34" s="23"/>
      <c r="F34" s="23"/>
      <c r="G34" s="23"/>
      <c r="H34" s="23"/>
    </row>
    <row r="35" spans="2:8" x14ac:dyDescent="0.2">
      <c r="B35" s="23"/>
      <c r="D35" s="23"/>
      <c r="E35" s="23"/>
      <c r="F35" s="23"/>
      <c r="G35" s="23"/>
      <c r="H35" s="23"/>
    </row>
    <row r="36" spans="2:8" x14ac:dyDescent="0.2">
      <c r="B36" s="23"/>
      <c r="D36" s="23"/>
      <c r="E36" s="23"/>
      <c r="F36" s="23"/>
      <c r="G36" s="23"/>
      <c r="H36" s="23"/>
    </row>
    <row r="37" spans="2:8" x14ac:dyDescent="0.2">
      <c r="B37" s="23"/>
      <c r="D37" s="23"/>
      <c r="E37" s="23"/>
      <c r="F37" s="23"/>
      <c r="G37" s="23"/>
      <c r="H37" s="23"/>
    </row>
    <row r="38" spans="2:8" x14ac:dyDescent="0.2">
      <c r="B38" s="23"/>
      <c r="D38" s="23"/>
      <c r="E38" s="23"/>
      <c r="F38" s="23"/>
      <c r="G38" s="23"/>
      <c r="H38" s="23"/>
    </row>
    <row r="39" spans="2:8" x14ac:dyDescent="0.2">
      <c r="B39" s="23"/>
      <c r="D39" s="23"/>
      <c r="E39" s="23"/>
      <c r="F39" s="23"/>
      <c r="G39" s="23"/>
      <c r="H39" s="23"/>
    </row>
    <row r="40" spans="2:8" x14ac:dyDescent="0.2">
      <c r="B40" s="23"/>
      <c r="D40" s="23"/>
      <c r="E40" s="23"/>
      <c r="F40" s="23"/>
      <c r="G40" s="23"/>
      <c r="H40" s="23"/>
    </row>
    <row r="41" spans="2:8" x14ac:dyDescent="0.2">
      <c r="B41" s="23"/>
      <c r="D41" s="23"/>
      <c r="E41" s="23"/>
      <c r="F41" s="23"/>
      <c r="G41" s="23"/>
      <c r="H41" s="23"/>
    </row>
    <row r="42" spans="2:8" x14ac:dyDescent="0.2">
      <c r="B42" s="23"/>
      <c r="D42" s="23"/>
      <c r="E42" s="23"/>
      <c r="F42" s="23"/>
      <c r="G42" s="23"/>
      <c r="H42" s="23"/>
    </row>
    <row r="43" spans="2:8" x14ac:dyDescent="0.2">
      <c r="B43" s="23"/>
      <c r="D43" s="23"/>
      <c r="E43" s="23"/>
      <c r="F43" s="23"/>
      <c r="G43" s="23"/>
      <c r="H43" s="23"/>
    </row>
    <row r="44" spans="2:8" x14ac:dyDescent="0.2">
      <c r="B44" s="23"/>
      <c r="D44" s="23"/>
      <c r="E44" s="23"/>
      <c r="F44" s="23"/>
      <c r="G44" s="23"/>
      <c r="H44" s="23"/>
    </row>
    <row r="45" spans="2:8" x14ac:dyDescent="0.2">
      <c r="B45" s="23"/>
      <c r="D45" s="23"/>
      <c r="E45" s="23"/>
      <c r="F45" s="23"/>
      <c r="G45" s="23"/>
      <c r="H45" s="23"/>
    </row>
    <row r="46" spans="2:8" x14ac:dyDescent="0.2">
      <c r="B46" s="23"/>
      <c r="D46" s="23"/>
      <c r="E46" s="23"/>
      <c r="F46" s="23"/>
      <c r="G46" s="23"/>
      <c r="H46" s="23"/>
    </row>
    <row r="47" spans="2:8" x14ac:dyDescent="0.2">
      <c r="B47" s="23"/>
      <c r="D47" s="23"/>
      <c r="E47" s="23"/>
      <c r="F47" s="23"/>
      <c r="G47" s="23"/>
      <c r="H47" s="23"/>
    </row>
    <row r="48" spans="2:8" x14ac:dyDescent="0.2">
      <c r="B48" s="23"/>
      <c r="D48" s="23"/>
      <c r="E48" s="23"/>
      <c r="F48" s="23"/>
      <c r="G48" s="23"/>
      <c r="H48" s="23"/>
    </row>
    <row r="49" spans="2:8" x14ac:dyDescent="0.2">
      <c r="B49" s="23"/>
      <c r="D49" s="23"/>
      <c r="E49" s="23"/>
      <c r="F49" s="23"/>
      <c r="G49" s="23"/>
      <c r="H49" s="23"/>
    </row>
    <row r="50" spans="2:8" x14ac:dyDescent="0.2">
      <c r="B50" s="23"/>
      <c r="D50" s="23"/>
      <c r="E50" s="23"/>
      <c r="F50" s="23"/>
      <c r="G50" s="23"/>
      <c r="H50" s="23"/>
    </row>
    <row r="51" spans="2:8" x14ac:dyDescent="0.2">
      <c r="B51" s="23"/>
      <c r="D51" s="23"/>
      <c r="E51" s="23"/>
      <c r="F51" s="23"/>
      <c r="G51" s="23"/>
      <c r="H51" s="23"/>
    </row>
    <row r="52" spans="2:8" x14ac:dyDescent="0.2">
      <c r="B52" s="23"/>
      <c r="D52" s="23"/>
      <c r="E52" s="23"/>
      <c r="F52" s="23"/>
      <c r="G52" s="23"/>
      <c r="H52" s="23"/>
    </row>
    <row r="53" spans="2:8" x14ac:dyDescent="0.2">
      <c r="B53" s="23"/>
      <c r="D53" s="23"/>
      <c r="E53" s="23"/>
      <c r="F53" s="23"/>
      <c r="G53" s="23"/>
      <c r="H53" s="23"/>
    </row>
    <row r="54" spans="2:8" x14ac:dyDescent="0.2">
      <c r="B54" s="23"/>
      <c r="D54" s="23"/>
      <c r="E54" s="23"/>
      <c r="F54" s="23"/>
      <c r="G54" s="23"/>
      <c r="H54" s="23"/>
    </row>
    <row r="55" spans="2:8" x14ac:dyDescent="0.2">
      <c r="B55" s="23"/>
      <c r="D55" s="23"/>
      <c r="E55" s="23"/>
      <c r="F55" s="23"/>
      <c r="G55" s="23"/>
      <c r="H55" s="23"/>
    </row>
    <row r="56" spans="2:8" x14ac:dyDescent="0.2">
      <c r="B56" s="23"/>
      <c r="D56" s="23"/>
      <c r="E56" s="23"/>
      <c r="F56" s="23"/>
      <c r="G56" s="23"/>
      <c r="H56" s="23"/>
    </row>
    <row r="57" spans="2:8" x14ac:dyDescent="0.2">
      <c r="B57" s="23"/>
      <c r="D57" s="23"/>
      <c r="E57" s="23"/>
      <c r="F57" s="23"/>
      <c r="G57" s="23"/>
      <c r="H57" s="23"/>
    </row>
    <row r="58" spans="2:8" x14ac:dyDescent="0.2">
      <c r="B58" s="23"/>
      <c r="D58" s="23"/>
      <c r="E58" s="23"/>
      <c r="F58" s="23"/>
      <c r="G58" s="23"/>
      <c r="H58" s="23"/>
    </row>
    <row r="59" spans="2:8" x14ac:dyDescent="0.2">
      <c r="B59" s="23"/>
      <c r="D59" s="23"/>
      <c r="E59" s="23"/>
      <c r="F59" s="23"/>
      <c r="G59" s="23"/>
      <c r="H59" s="23"/>
    </row>
    <row r="60" spans="2:8" x14ac:dyDescent="0.2">
      <c r="B60" s="23"/>
      <c r="D60" s="23"/>
      <c r="E60" s="23"/>
      <c r="F60" s="23"/>
      <c r="G60" s="23"/>
      <c r="H60" s="23"/>
    </row>
    <row r="61" spans="2:8" x14ac:dyDescent="0.2">
      <c r="B61" s="23"/>
      <c r="D61" s="23"/>
      <c r="E61" s="23"/>
      <c r="F61" s="23"/>
      <c r="G61" s="23"/>
      <c r="H61" s="23"/>
    </row>
    <row r="62" spans="2:8" x14ac:dyDescent="0.2">
      <c r="B62" s="23"/>
      <c r="D62" s="23"/>
      <c r="E62" s="23"/>
      <c r="F62" s="23"/>
      <c r="G62" s="23"/>
      <c r="H62" s="23"/>
    </row>
    <row r="63" spans="2:8" x14ac:dyDescent="0.2">
      <c r="B63" s="23"/>
      <c r="D63" s="23"/>
      <c r="E63" s="23"/>
      <c r="F63" s="23"/>
      <c r="G63" s="23"/>
      <c r="H63" s="23"/>
    </row>
    <row r="64" spans="2:8" x14ac:dyDescent="0.2">
      <c r="B64" s="23"/>
      <c r="D64" s="23"/>
      <c r="E64" s="23"/>
      <c r="F64" s="23"/>
      <c r="G64" s="23"/>
      <c r="H64" s="23"/>
    </row>
    <row r="65" spans="2:8" x14ac:dyDescent="0.2">
      <c r="B65" s="23"/>
      <c r="D65" s="23"/>
      <c r="E65" s="23"/>
      <c r="F65" s="23"/>
      <c r="G65" s="23"/>
      <c r="H65" s="23"/>
    </row>
    <row r="66" spans="2:8" x14ac:dyDescent="0.2">
      <c r="B66" s="23"/>
      <c r="D66" s="23"/>
      <c r="E66" s="23"/>
      <c r="F66" s="23"/>
      <c r="G66" s="23"/>
      <c r="H66" s="23"/>
    </row>
    <row r="67" spans="2:8" x14ac:dyDescent="0.2">
      <c r="B67" s="23"/>
      <c r="D67" s="23"/>
      <c r="E67" s="23"/>
      <c r="F67" s="23"/>
      <c r="G67" s="23"/>
      <c r="H67" s="23"/>
    </row>
    <row r="68" spans="2:8" x14ac:dyDescent="0.2">
      <c r="B68" s="23"/>
      <c r="D68" s="23"/>
      <c r="E68" s="23"/>
      <c r="F68" s="23"/>
      <c r="G68" s="23"/>
      <c r="H68" s="23"/>
    </row>
    <row r="69" spans="2:8" x14ac:dyDescent="0.2">
      <c r="B69" s="23"/>
      <c r="D69" s="23"/>
      <c r="E69" s="23"/>
      <c r="F69" s="23"/>
      <c r="G69" s="23"/>
      <c r="H69" s="23"/>
    </row>
    <row r="70" spans="2:8" x14ac:dyDescent="0.2">
      <c r="B70" s="23"/>
      <c r="D70" s="23"/>
      <c r="E70" s="23"/>
      <c r="F70" s="23"/>
      <c r="G70" s="23"/>
      <c r="H70" s="23"/>
    </row>
    <row r="71" spans="2:8" x14ac:dyDescent="0.2">
      <c r="B71" s="23"/>
      <c r="D71" s="23"/>
      <c r="E71" s="23"/>
      <c r="F71" s="23"/>
      <c r="G71" s="23"/>
      <c r="H71" s="23"/>
    </row>
  </sheetData>
  <mergeCells count="7">
    <mergeCell ref="B20:B27"/>
    <mergeCell ref="B1:H1"/>
    <mergeCell ref="B3:H3"/>
    <mergeCell ref="B5:H5"/>
    <mergeCell ref="B6:H6"/>
    <mergeCell ref="B9:B11"/>
    <mergeCell ref="B12:B19"/>
  </mergeCells>
  <phoneticPr fontId="33" type="noConversion"/>
  <printOptions horizontalCentered="1" verticalCentered="1"/>
  <pageMargins left="0.74803149606299213" right="0.74803149606299213" top="0.19685039370078741" bottom="0.98425196850393704" header="0" footer="0"/>
  <pageSetup scale="53" orientation="landscape" r:id="rId1"/>
  <headerFooter alignWithMargins="0"/>
  <rowBreaks count="1" manualBreakCount="1">
    <brk id="19" min="1" max="7" man="1"/>
  </rowBreaks>
  <colBreaks count="1" manualBreakCount="1">
    <brk id="8" max="3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E19" sqref="E19"/>
    </sheetView>
  </sheetViews>
  <sheetFormatPr baseColWidth="10" defaultColWidth="11.19921875" defaultRowHeight="15" x14ac:dyDescent="0.2"/>
  <cols>
    <col min="1" max="1" width="17" customWidth="1"/>
    <col min="2" max="2" width="13.69921875" customWidth="1"/>
    <col min="3" max="3" width="12.3984375" customWidth="1"/>
    <col min="5" max="5" width="15.69921875" customWidth="1"/>
  </cols>
  <sheetData>
    <row r="1" spans="1:5" x14ac:dyDescent="0.2">
      <c r="A1" s="231" t="s">
        <v>204</v>
      </c>
      <c r="B1" s="231"/>
      <c r="C1" s="231"/>
    </row>
    <row r="2" spans="1:5" x14ac:dyDescent="0.2">
      <c r="A2" s="231" t="s">
        <v>205</v>
      </c>
      <c r="B2" s="231"/>
      <c r="C2" s="231"/>
    </row>
    <row r="3" spans="1:5" ht="15.75" thickBot="1" x14ac:dyDescent="0.25"/>
    <row r="4" spans="1:5" ht="45.75" thickTop="1" x14ac:dyDescent="0.2">
      <c r="A4" s="141" t="s">
        <v>208</v>
      </c>
      <c r="B4" s="142" t="s">
        <v>206</v>
      </c>
      <c r="C4" s="143" t="s">
        <v>207</v>
      </c>
    </row>
    <row r="5" spans="1:5" ht="30" x14ac:dyDescent="0.2">
      <c r="A5" s="144" t="s">
        <v>209</v>
      </c>
      <c r="B5" s="145" t="s">
        <v>210</v>
      </c>
      <c r="C5" s="146" t="s">
        <v>211</v>
      </c>
    </row>
    <row r="6" spans="1:5" ht="45.75" thickBot="1" x14ac:dyDescent="0.25">
      <c r="A6" s="147" t="s">
        <v>212</v>
      </c>
      <c r="B6" s="148" t="s">
        <v>213</v>
      </c>
      <c r="C6" s="149" t="s">
        <v>214</v>
      </c>
    </row>
    <row r="7" spans="1:5" ht="15.75" thickTop="1" x14ac:dyDescent="0.2"/>
    <row r="9" spans="1:5" ht="15.75" thickBot="1" x14ac:dyDescent="0.25"/>
    <row r="10" spans="1:5" ht="15.75" thickBot="1" x14ac:dyDescent="0.25">
      <c r="A10" s="234" t="s">
        <v>219</v>
      </c>
      <c r="B10" s="235"/>
      <c r="C10" s="235"/>
      <c r="D10" s="235"/>
      <c r="E10" s="236"/>
    </row>
    <row r="11" spans="1:5" ht="26.25" thickBot="1" x14ac:dyDescent="0.25">
      <c r="A11" s="151" t="s">
        <v>215</v>
      </c>
      <c r="B11" s="152" t="s">
        <v>216</v>
      </c>
      <c r="C11" s="152" t="s">
        <v>217</v>
      </c>
      <c r="D11" s="153" t="s">
        <v>218</v>
      </c>
      <c r="E11" s="154" t="s">
        <v>223</v>
      </c>
    </row>
    <row r="12" spans="1:5" x14ac:dyDescent="0.2">
      <c r="A12" s="155" t="s">
        <v>220</v>
      </c>
      <c r="B12" s="156">
        <v>0.2</v>
      </c>
      <c r="C12" s="157">
        <v>3.5</v>
      </c>
      <c r="D12" s="158">
        <f>B12*C12</f>
        <v>0.70000000000000007</v>
      </c>
      <c r="E12" s="159">
        <f>D12/1</f>
        <v>0.70000000000000007</v>
      </c>
    </row>
    <row r="13" spans="1:5" ht="25.5" x14ac:dyDescent="0.2">
      <c r="A13" s="160" t="s">
        <v>221</v>
      </c>
      <c r="B13" s="161">
        <v>0.4</v>
      </c>
      <c r="C13" s="178">
        <v>4.3899999999999997</v>
      </c>
      <c r="D13" s="162">
        <v>1.76</v>
      </c>
      <c r="E13" s="163">
        <f>+D13/2</f>
        <v>0.88</v>
      </c>
    </row>
    <row r="14" spans="1:5" ht="26.25" thickBot="1" x14ac:dyDescent="0.25">
      <c r="A14" s="164" t="s">
        <v>222</v>
      </c>
      <c r="B14" s="165">
        <v>0.4</v>
      </c>
      <c r="C14" s="179">
        <v>4.3099999999999996</v>
      </c>
      <c r="D14" s="166">
        <v>1.72</v>
      </c>
      <c r="E14" s="167">
        <f>+D14/2</f>
        <v>0.86</v>
      </c>
    </row>
    <row r="15" spans="1:5" ht="15.75" thickBot="1" x14ac:dyDescent="0.25">
      <c r="A15" s="168" t="s">
        <v>224</v>
      </c>
      <c r="B15" s="171">
        <f>SUM(B12:B14)</f>
        <v>1</v>
      </c>
      <c r="C15" s="169">
        <f>SUM(C12:C14)</f>
        <v>12.2</v>
      </c>
      <c r="D15" s="172">
        <f>SUM(D12:D14)</f>
        <v>4.18</v>
      </c>
      <c r="E15" s="173">
        <v>0.84</v>
      </c>
    </row>
    <row r="16" spans="1:5" ht="15.75" thickBot="1" x14ac:dyDescent="0.25">
      <c r="A16" s="232" t="s">
        <v>225</v>
      </c>
      <c r="B16" s="233"/>
      <c r="C16" s="233"/>
      <c r="D16" s="170">
        <f>SUM(D12:D14)</f>
        <v>4.18</v>
      </c>
      <c r="E16" s="150"/>
    </row>
  </sheetData>
  <mergeCells count="4">
    <mergeCell ref="A1:C1"/>
    <mergeCell ref="A2:C2"/>
    <mergeCell ref="A16:C16"/>
    <mergeCell ref="A10:E10"/>
  </mergeCells>
  <phoneticPr fontId="33" type="noConversion"/>
  <pageMargins left="0.75" right="0.75" top="1" bottom="1" header="0" footer="0"/>
  <pageSetup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V67"/>
  <sheetViews>
    <sheetView showGridLines="0" tabSelected="1" view="pageBreakPreview" topLeftCell="A4" zoomScale="78" zoomScaleNormal="70" zoomScaleSheetLayoutView="78" workbookViewId="0">
      <pane xSplit="3" ySplit="1" topLeftCell="E5" activePane="bottomRight" state="frozen"/>
      <selection activeCell="A4" sqref="A4"/>
      <selection pane="topRight" activeCell="D4" sqref="D4"/>
      <selection pane="bottomLeft" activeCell="A5" sqref="A5"/>
      <selection pane="bottomRight" activeCell="F5" sqref="F5"/>
    </sheetView>
  </sheetViews>
  <sheetFormatPr baseColWidth="10" defaultColWidth="11.19921875" defaultRowHeight="23.25" x14ac:dyDescent="0.2"/>
  <cols>
    <col min="1" max="1" width="8.8984375" style="1" customWidth="1"/>
    <col min="2" max="2" width="9.59765625" style="34" customWidth="1"/>
    <col min="3" max="3" width="33.59765625" style="1" customWidth="1"/>
    <col min="4" max="4" width="37.3984375" style="1" customWidth="1"/>
    <col min="5" max="5" width="19" style="96" customWidth="1"/>
    <col min="6" max="6" width="16.3984375" style="114" customWidth="1"/>
    <col min="7" max="7" width="15.296875" style="114" customWidth="1"/>
    <col min="8" max="8" width="10.5" style="114" customWidth="1"/>
    <col min="9" max="9" width="9.296875" style="123" customWidth="1"/>
    <col min="10" max="10" width="9.69921875" style="107" customWidth="1"/>
    <col min="11" max="11" width="10.19921875" style="124" customWidth="1"/>
    <col min="12" max="12" width="11.19921875" style="1"/>
    <col min="13" max="13" width="17" style="1" bestFit="1" customWidth="1"/>
    <col min="14" max="16384" width="11.19921875" style="1"/>
  </cols>
  <sheetData>
    <row r="1" spans="1:13" s="100" customFormat="1" ht="20.25" customHeight="1" thickBot="1" x14ac:dyDescent="0.25">
      <c r="A1" s="102"/>
      <c r="B1" s="102"/>
      <c r="C1" s="102"/>
      <c r="D1" s="102"/>
      <c r="E1" s="102"/>
      <c r="F1" s="111"/>
      <c r="G1" s="111"/>
      <c r="H1" s="111"/>
      <c r="I1" s="115"/>
      <c r="J1" s="104"/>
      <c r="K1" s="116"/>
    </row>
    <row r="2" spans="1:13" ht="18.75" thickBot="1" x14ac:dyDescent="0.25">
      <c r="B2" s="4"/>
      <c r="C2" s="4"/>
      <c r="D2" s="4"/>
      <c r="E2" s="102"/>
      <c r="F2" s="246" t="s">
        <v>170</v>
      </c>
      <c r="G2" s="247"/>
      <c r="H2" s="247"/>
      <c r="I2" s="247"/>
      <c r="J2" s="247"/>
      <c r="K2" s="248"/>
    </row>
    <row r="3" spans="1:13" s="8" customFormat="1" ht="53.25" customHeight="1" thickBot="1" x14ac:dyDescent="0.25">
      <c r="A3" s="202" t="s">
        <v>3</v>
      </c>
      <c r="B3" s="28" t="s">
        <v>12</v>
      </c>
      <c r="C3" s="7" t="s">
        <v>4</v>
      </c>
      <c r="D3" s="125" t="s">
        <v>171</v>
      </c>
      <c r="E3" s="249" t="s">
        <v>239</v>
      </c>
      <c r="F3" s="251" t="s">
        <v>201</v>
      </c>
      <c r="G3" s="251" t="s">
        <v>202</v>
      </c>
      <c r="H3" s="253" t="s">
        <v>161</v>
      </c>
      <c r="I3" s="255" t="s">
        <v>160</v>
      </c>
      <c r="J3" s="257" t="s">
        <v>200</v>
      </c>
      <c r="K3" s="259" t="s">
        <v>159</v>
      </c>
    </row>
    <row r="4" spans="1:13" s="12" customFormat="1" ht="84.75" customHeight="1" thickBot="1" x14ac:dyDescent="0.25">
      <c r="A4" s="202" t="s">
        <v>7</v>
      </c>
      <c r="B4" s="97" t="s">
        <v>172</v>
      </c>
      <c r="C4" s="11" t="s">
        <v>173</v>
      </c>
      <c r="D4" s="126" t="s">
        <v>174</v>
      </c>
      <c r="E4" s="250"/>
      <c r="F4" s="252"/>
      <c r="G4" s="252"/>
      <c r="H4" s="254"/>
      <c r="I4" s="256"/>
      <c r="J4" s="258"/>
      <c r="K4" s="260"/>
      <c r="M4" s="182"/>
    </row>
    <row r="5" spans="1:13" ht="105" customHeight="1" x14ac:dyDescent="0.2">
      <c r="A5" s="237" t="s">
        <v>13</v>
      </c>
      <c r="B5" s="203">
        <v>1</v>
      </c>
      <c r="C5" s="139" t="s">
        <v>203</v>
      </c>
      <c r="D5" s="127" t="s">
        <v>175</v>
      </c>
      <c r="E5" s="189" t="s">
        <v>230</v>
      </c>
      <c r="F5" s="215">
        <v>1.77</v>
      </c>
      <c r="G5" s="215">
        <v>0</v>
      </c>
      <c r="H5" s="214">
        <f>(F5+G5)/2</f>
        <v>0.88500000000000001</v>
      </c>
      <c r="I5" s="219">
        <v>0</v>
      </c>
      <c r="J5" s="183">
        <v>0.05</v>
      </c>
      <c r="K5" s="117">
        <f>+I5*J5</f>
        <v>0</v>
      </c>
      <c r="L5" s="177">
        <f>+F5+G5</f>
        <v>1.77</v>
      </c>
      <c r="M5" s="175">
        <f>+L5/2</f>
        <v>0.88500000000000001</v>
      </c>
    </row>
    <row r="6" spans="1:13" ht="79.5" customHeight="1" x14ac:dyDescent="0.2">
      <c r="A6" s="238"/>
      <c r="B6" s="138">
        <v>2</v>
      </c>
      <c r="C6" s="139" t="s">
        <v>19</v>
      </c>
      <c r="D6" s="25" t="s">
        <v>176</v>
      </c>
      <c r="E6" s="189" t="s">
        <v>231</v>
      </c>
      <c r="F6" s="216">
        <v>13</v>
      </c>
      <c r="G6" s="216">
        <v>17</v>
      </c>
      <c r="H6" s="214">
        <f>+F6/G6</f>
        <v>0.76470588235294112</v>
      </c>
      <c r="I6" s="204">
        <v>3</v>
      </c>
      <c r="J6" s="184">
        <v>0.05</v>
      </c>
      <c r="K6" s="118">
        <f t="shared" ref="K6" si="0">+I6*J6</f>
        <v>0.15000000000000002</v>
      </c>
      <c r="L6" s="23" t="s">
        <v>243</v>
      </c>
      <c r="M6" s="176"/>
    </row>
    <row r="7" spans="1:13" ht="85.5" customHeight="1" thickBot="1" x14ac:dyDescent="0.25">
      <c r="A7" s="238"/>
      <c r="B7" s="212">
        <v>3</v>
      </c>
      <c r="C7" s="132" t="s">
        <v>23</v>
      </c>
      <c r="D7" s="128" t="s">
        <v>177</v>
      </c>
      <c r="E7" s="190" t="s">
        <v>158</v>
      </c>
      <c r="F7" s="209">
        <v>3270</v>
      </c>
      <c r="G7" s="210">
        <v>35</v>
      </c>
      <c r="H7" s="211">
        <f>+F7/G7</f>
        <v>93.428571428571431</v>
      </c>
      <c r="I7" s="205">
        <v>5</v>
      </c>
      <c r="J7" s="185">
        <v>0.1</v>
      </c>
      <c r="K7" s="119">
        <f>+I7*J7</f>
        <v>0.5</v>
      </c>
      <c r="L7" s="23"/>
    </row>
    <row r="8" spans="1:13" ht="49.5" customHeight="1" thickBot="1" x14ac:dyDescent="0.25">
      <c r="A8" s="239" t="s">
        <v>26</v>
      </c>
      <c r="B8" s="75">
        <v>4</v>
      </c>
      <c r="C8" s="132" t="s">
        <v>178</v>
      </c>
      <c r="D8" s="128" t="s">
        <v>27</v>
      </c>
      <c r="E8" s="190" t="s">
        <v>240</v>
      </c>
      <c r="F8" s="222" t="s">
        <v>55</v>
      </c>
      <c r="G8" s="222" t="s">
        <v>55</v>
      </c>
      <c r="H8" s="223" t="s">
        <v>55</v>
      </c>
      <c r="I8" s="206">
        <v>0</v>
      </c>
      <c r="J8" s="185">
        <v>0</v>
      </c>
      <c r="K8" s="119">
        <f>+I8*J8</f>
        <v>0</v>
      </c>
      <c r="L8" s="175"/>
      <c r="M8" s="175"/>
    </row>
    <row r="9" spans="1:13" ht="100.5" customHeight="1" x14ac:dyDescent="0.2">
      <c r="A9" s="240"/>
      <c r="B9" s="75">
        <v>5</v>
      </c>
      <c r="C9" s="132" t="s">
        <v>31</v>
      </c>
      <c r="D9" s="74" t="s">
        <v>179</v>
      </c>
      <c r="E9" s="191" t="s">
        <v>237</v>
      </c>
      <c r="F9" s="213">
        <v>11.073476373173641</v>
      </c>
      <c r="G9" s="213">
        <v>8.4062918060274665</v>
      </c>
      <c r="H9" s="214">
        <f>+F9/G9</f>
        <v>1.3172843185426604</v>
      </c>
      <c r="I9" s="219">
        <v>0</v>
      </c>
      <c r="J9" s="186">
        <v>5.7142857142857099E-2</v>
      </c>
      <c r="K9" s="121">
        <f>+I9*J9</f>
        <v>0</v>
      </c>
    </row>
    <row r="10" spans="1:13" ht="114" customHeight="1" x14ac:dyDescent="0.2">
      <c r="A10" s="240"/>
      <c r="B10" s="75">
        <v>6</v>
      </c>
      <c r="C10" s="135" t="s">
        <v>101</v>
      </c>
      <c r="D10" s="47" t="s">
        <v>180</v>
      </c>
      <c r="E10" s="191" t="s">
        <v>238</v>
      </c>
      <c r="F10" s="216">
        <v>1366234</v>
      </c>
      <c r="G10" s="216">
        <v>1535400</v>
      </c>
      <c r="H10" s="214">
        <f>+F10/G10</f>
        <v>0.88982284746645823</v>
      </c>
      <c r="I10" s="204">
        <v>5</v>
      </c>
      <c r="J10" s="186">
        <v>5.7142857142857099E-2</v>
      </c>
      <c r="K10" s="120">
        <f>+I10*J10</f>
        <v>0.28571428571428548</v>
      </c>
      <c r="L10" s="174"/>
    </row>
    <row r="11" spans="1:13" ht="129" customHeight="1" x14ac:dyDescent="0.2">
      <c r="A11" s="240"/>
      <c r="B11" s="136">
        <v>7</v>
      </c>
      <c r="C11" s="135" t="s">
        <v>120</v>
      </c>
      <c r="D11" s="74" t="s">
        <v>181</v>
      </c>
      <c r="E11" s="191" t="s">
        <v>232</v>
      </c>
      <c r="F11" s="220">
        <v>0</v>
      </c>
      <c r="G11" s="220">
        <v>0</v>
      </c>
      <c r="H11" s="214">
        <v>0</v>
      </c>
      <c r="I11" s="204">
        <v>5</v>
      </c>
      <c r="J11" s="186">
        <v>5.7142857142857148E-2</v>
      </c>
      <c r="K11" s="120">
        <f t="shared" ref="K11:K24" si="1">+I11*J11</f>
        <v>0.28571428571428575</v>
      </c>
    </row>
    <row r="12" spans="1:13" ht="102.75" customHeight="1" x14ac:dyDescent="0.2">
      <c r="A12" s="240"/>
      <c r="B12" s="75">
        <v>8</v>
      </c>
      <c r="C12" s="135" t="s">
        <v>41</v>
      </c>
      <c r="D12" s="47" t="s">
        <v>182</v>
      </c>
      <c r="E12" s="189" t="s">
        <v>233</v>
      </c>
      <c r="F12" s="220">
        <v>4</v>
      </c>
      <c r="G12" s="221" t="s">
        <v>55</v>
      </c>
      <c r="H12" s="214">
        <v>4</v>
      </c>
      <c r="I12" s="204">
        <v>5</v>
      </c>
      <c r="J12" s="186">
        <v>5.7142857142857148E-2</v>
      </c>
      <c r="K12" s="120">
        <f t="shared" si="1"/>
        <v>0.28571428571428575</v>
      </c>
    </row>
    <row r="13" spans="1:13" ht="80.25" customHeight="1" x14ac:dyDescent="0.2">
      <c r="A13" s="240"/>
      <c r="B13" s="75">
        <v>9</v>
      </c>
      <c r="C13" s="135" t="s">
        <v>150</v>
      </c>
      <c r="D13" s="47" t="s">
        <v>183</v>
      </c>
      <c r="E13" s="192" t="s">
        <v>234</v>
      </c>
      <c r="F13" s="216">
        <v>10206692</v>
      </c>
      <c r="G13" s="216">
        <v>8414932</v>
      </c>
      <c r="H13" s="214">
        <f>+F13/G13</f>
        <v>1.2129262601290183</v>
      </c>
      <c r="I13" s="204">
        <v>5</v>
      </c>
      <c r="J13" s="186">
        <v>5.7142857142857148E-2</v>
      </c>
      <c r="K13" s="120">
        <f t="shared" si="1"/>
        <v>0.28571428571428575</v>
      </c>
    </row>
    <row r="14" spans="1:13" ht="75" customHeight="1" x14ac:dyDescent="0.2">
      <c r="A14" s="240"/>
      <c r="B14" s="75">
        <v>10</v>
      </c>
      <c r="C14" s="135" t="s">
        <v>46</v>
      </c>
      <c r="D14" s="47" t="s">
        <v>50</v>
      </c>
      <c r="E14" s="191" t="s">
        <v>236</v>
      </c>
      <c r="F14" s="221" t="s">
        <v>55</v>
      </c>
      <c r="G14" s="221" t="s">
        <v>55</v>
      </c>
      <c r="H14" s="214" t="s">
        <v>242</v>
      </c>
      <c r="I14" s="219">
        <v>0</v>
      </c>
      <c r="J14" s="186">
        <v>5.7142857142857148E-2</v>
      </c>
      <c r="K14" s="120">
        <f t="shared" si="1"/>
        <v>0</v>
      </c>
    </row>
    <row r="15" spans="1:13" ht="168" customHeight="1" thickBot="1" x14ac:dyDescent="0.25">
      <c r="A15" s="241"/>
      <c r="B15" s="86">
        <v>11</v>
      </c>
      <c r="C15" s="137" t="s">
        <v>229</v>
      </c>
      <c r="D15" s="128" t="s">
        <v>50</v>
      </c>
      <c r="E15" s="191" t="s">
        <v>235</v>
      </c>
      <c r="F15" s="221" t="s">
        <v>55</v>
      </c>
      <c r="G15" s="221" t="s">
        <v>55</v>
      </c>
      <c r="H15" s="211" t="s">
        <v>123</v>
      </c>
      <c r="I15" s="207">
        <v>5</v>
      </c>
      <c r="J15" s="186">
        <v>5.7142857142857148E-2</v>
      </c>
      <c r="K15" s="119">
        <f t="shared" si="1"/>
        <v>0.28571428571428575</v>
      </c>
    </row>
    <row r="16" spans="1:13" s="108" customFormat="1" ht="183" customHeight="1" x14ac:dyDescent="0.2">
      <c r="A16" s="242" t="s">
        <v>52</v>
      </c>
      <c r="B16" s="75">
        <v>12</v>
      </c>
      <c r="C16" s="131" t="s">
        <v>162</v>
      </c>
      <c r="D16" s="129" t="s">
        <v>184</v>
      </c>
      <c r="E16" s="189" t="s">
        <v>226</v>
      </c>
      <c r="F16" s="216">
        <v>9</v>
      </c>
      <c r="G16" s="216">
        <v>11</v>
      </c>
      <c r="H16" s="214">
        <f>+F16/G16</f>
        <v>0.81818181818181823</v>
      </c>
      <c r="I16" s="204">
        <v>5</v>
      </c>
      <c r="J16" s="187">
        <v>7.0000000000000007E-2</v>
      </c>
      <c r="K16" s="121">
        <f t="shared" si="1"/>
        <v>0.35000000000000003</v>
      </c>
    </row>
    <row r="17" spans="1:256" ht="143.25" customHeight="1" x14ac:dyDescent="0.2">
      <c r="A17" s="243"/>
      <c r="B17" s="75">
        <v>13</v>
      </c>
      <c r="C17" s="132" t="s">
        <v>163</v>
      </c>
      <c r="D17" s="130" t="s">
        <v>185</v>
      </c>
      <c r="E17" s="191" t="s">
        <v>197</v>
      </c>
      <c r="F17" s="216">
        <v>64</v>
      </c>
      <c r="G17" s="216">
        <v>73</v>
      </c>
      <c r="H17" s="214">
        <f>+F17/G17</f>
        <v>0.87671232876712324</v>
      </c>
      <c r="I17" s="204">
        <v>5</v>
      </c>
      <c r="J17" s="184">
        <v>0.05</v>
      </c>
      <c r="K17" s="120">
        <f t="shared" si="1"/>
        <v>0.25</v>
      </c>
    </row>
    <row r="18" spans="1:256" ht="82.5" customHeight="1" x14ac:dyDescent="0.2">
      <c r="A18" s="243"/>
      <c r="B18" s="75">
        <v>14</v>
      </c>
      <c r="C18" s="132" t="s">
        <v>164</v>
      </c>
      <c r="D18" s="130" t="s">
        <v>186</v>
      </c>
      <c r="E18" s="193" t="s">
        <v>198</v>
      </c>
      <c r="F18" s="216">
        <v>57</v>
      </c>
      <c r="G18" s="216">
        <v>66</v>
      </c>
      <c r="H18" s="214">
        <f>+F18/G18</f>
        <v>0.86363636363636365</v>
      </c>
      <c r="I18" s="204">
        <v>5</v>
      </c>
      <c r="J18" s="184">
        <v>0.05</v>
      </c>
      <c r="K18" s="120">
        <f t="shared" si="1"/>
        <v>0.25</v>
      </c>
    </row>
    <row r="19" spans="1:256" ht="118.5" customHeight="1" x14ac:dyDescent="0.2">
      <c r="A19" s="243"/>
      <c r="B19" s="75">
        <v>15</v>
      </c>
      <c r="C19" s="132" t="s">
        <v>165</v>
      </c>
      <c r="D19" s="20" t="s">
        <v>187</v>
      </c>
      <c r="E19" s="193" t="s">
        <v>198</v>
      </c>
      <c r="F19" s="216">
        <v>0</v>
      </c>
      <c r="G19" s="216">
        <v>0</v>
      </c>
      <c r="H19" s="214">
        <v>0</v>
      </c>
      <c r="I19" s="204">
        <v>5</v>
      </c>
      <c r="J19" s="184">
        <v>0.05</v>
      </c>
      <c r="K19" s="120">
        <f t="shared" si="1"/>
        <v>0.25</v>
      </c>
    </row>
    <row r="20" spans="1:256" ht="96.75" customHeight="1" thickBot="1" x14ac:dyDescent="0.25">
      <c r="A20" s="244"/>
      <c r="B20" s="75">
        <v>16</v>
      </c>
      <c r="C20" s="134" t="s">
        <v>166</v>
      </c>
      <c r="D20" s="103" t="s">
        <v>188</v>
      </c>
      <c r="E20" s="193" t="s">
        <v>199</v>
      </c>
      <c r="F20" s="216">
        <v>23</v>
      </c>
      <c r="G20" s="216">
        <v>27</v>
      </c>
      <c r="H20" s="214">
        <f t="shared" ref="H20" si="2">+F20/G20</f>
        <v>0.85185185185185186</v>
      </c>
      <c r="I20" s="204">
        <v>3</v>
      </c>
      <c r="J20" s="184">
        <v>0.05</v>
      </c>
      <c r="K20" s="120">
        <f t="shared" si="1"/>
        <v>0.15000000000000002</v>
      </c>
    </row>
    <row r="21" spans="1:256" ht="102" customHeight="1" x14ac:dyDescent="0.2">
      <c r="A21" s="237" t="s">
        <v>52</v>
      </c>
      <c r="B21" s="133">
        <v>17</v>
      </c>
      <c r="C21" s="134" t="s">
        <v>167</v>
      </c>
      <c r="D21" s="103" t="s">
        <v>189</v>
      </c>
      <c r="E21" s="193" t="s">
        <v>198</v>
      </c>
      <c r="F21" s="217">
        <v>10</v>
      </c>
      <c r="G21" s="217">
        <v>10</v>
      </c>
      <c r="H21" s="214">
        <f>+F21/G21</f>
        <v>1</v>
      </c>
      <c r="I21" s="204">
        <v>5</v>
      </c>
      <c r="J21" s="184">
        <v>0.05</v>
      </c>
      <c r="K21" s="120">
        <f t="shared" si="1"/>
        <v>0.25</v>
      </c>
    </row>
    <row r="22" spans="1:256" ht="111" customHeight="1" x14ac:dyDescent="0.2">
      <c r="A22" s="238"/>
      <c r="B22" s="133">
        <v>18</v>
      </c>
      <c r="C22" s="134" t="s">
        <v>168</v>
      </c>
      <c r="D22" s="109" t="s">
        <v>190</v>
      </c>
      <c r="E22" s="192" t="s">
        <v>196</v>
      </c>
      <c r="F22" s="217">
        <v>3345</v>
      </c>
      <c r="G22" s="217">
        <v>757</v>
      </c>
      <c r="H22" s="214">
        <f>+F22/G22</f>
        <v>4.4187582562747689</v>
      </c>
      <c r="I22" s="204">
        <v>5</v>
      </c>
      <c r="J22" s="184">
        <v>0.03</v>
      </c>
      <c r="K22" s="122">
        <f>+I22*J22</f>
        <v>0.15</v>
      </c>
      <c r="L22" s="1" t="s">
        <v>227</v>
      </c>
    </row>
    <row r="23" spans="1:256" s="108" customFormat="1" ht="132" customHeight="1" x14ac:dyDescent="0.2">
      <c r="A23" s="238"/>
      <c r="B23" s="133">
        <v>19</v>
      </c>
      <c r="C23" s="134" t="s">
        <v>241</v>
      </c>
      <c r="D23" s="109" t="s">
        <v>191</v>
      </c>
      <c r="E23" s="192" t="s">
        <v>196</v>
      </c>
      <c r="F23" s="217">
        <v>2733</v>
      </c>
      <c r="G23" s="217">
        <v>631</v>
      </c>
      <c r="H23" s="214">
        <f>+F23/G23</f>
        <v>4.3312202852614901</v>
      </c>
      <c r="I23" s="204">
        <v>5</v>
      </c>
      <c r="J23" s="184">
        <v>0.03</v>
      </c>
      <c r="K23" s="122">
        <f>+I23*J23</f>
        <v>0.15</v>
      </c>
      <c r="L23" s="108">
        <v>10.3</v>
      </c>
    </row>
    <row r="24" spans="1:256" s="100" customFormat="1" ht="110.25" customHeight="1" x14ac:dyDescent="0.2">
      <c r="A24" s="238"/>
      <c r="B24" s="133">
        <v>20</v>
      </c>
      <c r="C24" s="132" t="s">
        <v>169</v>
      </c>
      <c r="D24" s="110" t="s">
        <v>192</v>
      </c>
      <c r="E24" s="192" t="s">
        <v>196</v>
      </c>
      <c r="F24" s="218">
        <v>24605</v>
      </c>
      <c r="G24" s="218">
        <v>4327</v>
      </c>
      <c r="H24" s="214">
        <f>+F24/G24</f>
        <v>5.6863877975502657</v>
      </c>
      <c r="I24" s="208">
        <v>5</v>
      </c>
      <c r="J24" s="188">
        <v>0.02</v>
      </c>
      <c r="K24" s="140">
        <f t="shared" si="1"/>
        <v>0.1</v>
      </c>
      <c r="L24" s="100" t="s">
        <v>228</v>
      </c>
    </row>
    <row r="25" spans="1:256" s="100" customFormat="1" ht="37.5" customHeight="1" x14ac:dyDescent="0.2">
      <c r="A25" s="238"/>
      <c r="B25" s="194" t="s">
        <v>193</v>
      </c>
      <c r="C25" s="195" t="s">
        <v>194</v>
      </c>
      <c r="D25" s="196" t="s">
        <v>55</v>
      </c>
      <c r="E25" s="196" t="s">
        <v>55</v>
      </c>
      <c r="F25" s="196" t="s">
        <v>55</v>
      </c>
      <c r="G25" s="196" t="s">
        <v>55</v>
      </c>
      <c r="H25" s="196" t="s">
        <v>55</v>
      </c>
      <c r="I25" s="196" t="s">
        <v>55</v>
      </c>
      <c r="J25" s="196" t="s">
        <v>55</v>
      </c>
      <c r="K25" s="196" t="s">
        <v>55</v>
      </c>
    </row>
    <row r="26" spans="1:256" ht="28.5" customHeight="1" thickBot="1" x14ac:dyDescent="0.25">
      <c r="A26" s="245"/>
      <c r="B26" s="197" t="s">
        <v>73</v>
      </c>
      <c r="C26" s="198" t="s">
        <v>195</v>
      </c>
      <c r="D26" s="199" t="s">
        <v>55</v>
      </c>
      <c r="E26" s="199" t="s">
        <v>55</v>
      </c>
      <c r="F26" s="199" t="s">
        <v>55</v>
      </c>
      <c r="G26" s="199" t="s">
        <v>55</v>
      </c>
      <c r="H26" s="199" t="s">
        <v>55</v>
      </c>
      <c r="I26" s="199" t="s">
        <v>55</v>
      </c>
      <c r="J26" s="199" t="s">
        <v>55</v>
      </c>
      <c r="K26" s="200" t="s">
        <v>55</v>
      </c>
    </row>
    <row r="27" spans="1:256" s="100" customFormat="1" ht="27.75" customHeight="1" thickBot="1" x14ac:dyDescent="0.25">
      <c r="A27" s="201"/>
      <c r="B27" s="98"/>
      <c r="C27" s="99"/>
      <c r="D27" s="99"/>
      <c r="E27" s="101"/>
      <c r="F27" s="112"/>
      <c r="G27" s="112"/>
      <c r="H27" s="112">
        <f>SUM(H5:H8)</f>
        <v>95.078277310924378</v>
      </c>
      <c r="I27" s="105">
        <f>SUM(I5:I26)</f>
        <v>76</v>
      </c>
      <c r="J27" s="105">
        <f>SUM(J5:J26)</f>
        <v>1.0000000000000002</v>
      </c>
      <c r="K27" s="181">
        <f>SUM(K5:K26)</f>
        <v>3.9785714285714286</v>
      </c>
      <c r="L27" s="180"/>
    </row>
    <row r="28" spans="1:256" x14ac:dyDescent="0.2">
      <c r="A28" s="23"/>
      <c r="C28" s="23"/>
      <c r="D28" s="23"/>
      <c r="E28" s="95"/>
      <c r="F28" s="113"/>
      <c r="G28" s="113"/>
      <c r="H28" s="113"/>
      <c r="J28" s="106"/>
    </row>
    <row r="29" spans="1:256" s="45" customFormat="1" x14ac:dyDescent="0.2">
      <c r="A29" s="23"/>
      <c r="B29" s="34"/>
      <c r="C29" s="23"/>
      <c r="D29" s="23"/>
      <c r="E29" s="95"/>
      <c r="F29" s="113"/>
      <c r="G29" s="113"/>
      <c r="H29" s="113"/>
      <c r="I29" s="123"/>
      <c r="J29" s="106"/>
      <c r="K29" s="124"/>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45" customFormat="1" x14ac:dyDescent="0.2">
      <c r="A30" s="23"/>
      <c r="B30" s="34"/>
      <c r="C30" s="23"/>
      <c r="D30" s="23"/>
      <c r="E30" s="95"/>
      <c r="F30" s="113"/>
      <c r="G30" s="113"/>
      <c r="H30" s="113"/>
      <c r="I30" s="123"/>
      <c r="J30" s="106"/>
      <c r="K30" s="124"/>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45" customFormat="1" x14ac:dyDescent="0.2">
      <c r="A31" s="23"/>
      <c r="B31" s="34"/>
      <c r="C31" s="23"/>
      <c r="D31" s="23"/>
      <c r="E31" s="95"/>
      <c r="F31" s="113"/>
      <c r="G31" s="113"/>
      <c r="H31" s="113"/>
      <c r="I31" s="123"/>
      <c r="J31" s="106"/>
      <c r="K31" s="124"/>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45" customFormat="1" x14ac:dyDescent="0.2">
      <c r="A32" s="23"/>
      <c r="B32" s="34"/>
      <c r="C32" s="23"/>
      <c r="D32" s="23"/>
      <c r="E32" s="95"/>
      <c r="F32" s="113"/>
      <c r="G32" s="113"/>
      <c r="H32" s="113"/>
      <c r="I32" s="123"/>
      <c r="J32" s="106"/>
      <c r="K32" s="124"/>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45" customFormat="1" x14ac:dyDescent="0.2">
      <c r="A33" s="23"/>
      <c r="B33" s="34"/>
      <c r="C33" s="23"/>
      <c r="D33" s="23"/>
      <c r="E33" s="95"/>
      <c r="F33" s="113"/>
      <c r="G33" s="113"/>
      <c r="H33" s="113"/>
      <c r="I33" s="123"/>
      <c r="J33" s="106"/>
      <c r="K33" s="124"/>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45" customFormat="1" x14ac:dyDescent="0.2">
      <c r="A34" s="23"/>
      <c r="B34" s="34"/>
      <c r="C34" s="23"/>
      <c r="D34" s="23"/>
      <c r="E34" s="95"/>
      <c r="F34" s="113"/>
      <c r="G34" s="113"/>
      <c r="H34" s="113"/>
      <c r="I34" s="123"/>
      <c r="J34" s="106"/>
      <c r="K34" s="124"/>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45" customFormat="1" x14ac:dyDescent="0.2">
      <c r="A35" s="23"/>
      <c r="B35" s="34"/>
      <c r="C35" s="23"/>
      <c r="D35" s="23"/>
      <c r="E35" s="95"/>
      <c r="F35" s="113"/>
      <c r="G35" s="113"/>
      <c r="H35" s="113"/>
      <c r="I35" s="123"/>
      <c r="J35" s="106"/>
      <c r="K35" s="124"/>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45" customFormat="1" x14ac:dyDescent="0.2">
      <c r="A36" s="23"/>
      <c r="B36" s="34"/>
      <c r="C36" s="23"/>
      <c r="D36" s="23"/>
      <c r="E36" s="95"/>
      <c r="F36" s="113"/>
      <c r="G36" s="113"/>
      <c r="H36" s="113"/>
      <c r="I36" s="123"/>
      <c r="J36" s="106"/>
      <c r="K36" s="124"/>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s="45" customFormat="1" x14ac:dyDescent="0.2">
      <c r="A37" s="23"/>
      <c r="B37" s="34"/>
      <c r="C37" s="23"/>
      <c r="D37" s="23"/>
      <c r="E37" s="95"/>
      <c r="F37" s="113"/>
      <c r="G37" s="113"/>
      <c r="H37" s="113"/>
      <c r="I37" s="123"/>
      <c r="J37" s="106"/>
      <c r="K37" s="124"/>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pans="1:256" s="45" customFormat="1" x14ac:dyDescent="0.2">
      <c r="A38" s="23"/>
      <c r="B38" s="34"/>
      <c r="C38" s="23"/>
      <c r="D38" s="23"/>
      <c r="E38" s="95"/>
      <c r="F38" s="113"/>
      <c r="G38" s="113"/>
      <c r="H38" s="113"/>
      <c r="I38" s="123"/>
      <c r="J38" s="106"/>
      <c r="K38" s="124"/>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s="45" customFormat="1" x14ac:dyDescent="0.2">
      <c r="A39" s="23"/>
      <c r="B39" s="34"/>
      <c r="C39" s="23"/>
      <c r="D39" s="23"/>
      <c r="E39" s="95"/>
      <c r="F39" s="113"/>
      <c r="G39" s="113"/>
      <c r="H39" s="113"/>
      <c r="I39" s="123"/>
      <c r="J39" s="106"/>
      <c r="K39" s="124"/>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s="45" customFormat="1" x14ac:dyDescent="0.2">
      <c r="A40" s="23"/>
      <c r="B40" s="34"/>
      <c r="C40" s="23"/>
      <c r="D40" s="23"/>
      <c r="E40" s="95"/>
      <c r="F40" s="113"/>
      <c r="G40" s="113"/>
      <c r="H40" s="113"/>
      <c r="I40" s="123"/>
      <c r="J40" s="106"/>
      <c r="K40" s="124"/>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s="45" customFormat="1" x14ac:dyDescent="0.2">
      <c r="A41" s="23"/>
      <c r="B41" s="34"/>
      <c r="C41" s="23"/>
      <c r="D41" s="23"/>
      <c r="E41" s="95"/>
      <c r="F41" s="113"/>
      <c r="G41" s="113"/>
      <c r="H41" s="113"/>
      <c r="I41" s="123"/>
      <c r="J41" s="106"/>
      <c r="K41" s="124"/>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pans="1:256" s="45" customFormat="1" x14ac:dyDescent="0.2">
      <c r="A42" s="23"/>
      <c r="B42" s="34"/>
      <c r="C42" s="23"/>
      <c r="D42" s="23"/>
      <c r="E42" s="95"/>
      <c r="F42" s="113"/>
      <c r="G42" s="113"/>
      <c r="H42" s="113"/>
      <c r="I42" s="123"/>
      <c r="J42" s="106"/>
      <c r="K42" s="124"/>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row>
    <row r="43" spans="1:256" s="45" customFormat="1" x14ac:dyDescent="0.2">
      <c r="A43" s="23"/>
      <c r="B43" s="34"/>
      <c r="C43" s="23"/>
      <c r="D43" s="23"/>
      <c r="E43" s="95"/>
      <c r="F43" s="113"/>
      <c r="G43" s="113"/>
      <c r="H43" s="113"/>
      <c r="I43" s="123"/>
      <c r="J43" s="106"/>
      <c r="K43" s="124"/>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row>
    <row r="44" spans="1:256" s="45" customFormat="1" x14ac:dyDescent="0.2">
      <c r="A44" s="23"/>
      <c r="B44" s="34"/>
      <c r="C44" s="23"/>
      <c r="D44" s="23"/>
      <c r="E44" s="95"/>
      <c r="F44" s="113"/>
      <c r="G44" s="113"/>
      <c r="H44" s="113"/>
      <c r="I44" s="123"/>
      <c r="J44" s="106"/>
      <c r="K44" s="124"/>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row>
    <row r="45" spans="1:256" s="45" customFormat="1" x14ac:dyDescent="0.2">
      <c r="A45" s="23"/>
      <c r="B45" s="34"/>
      <c r="C45" s="23"/>
      <c r="D45" s="23"/>
      <c r="E45" s="95"/>
      <c r="F45" s="113"/>
      <c r="G45" s="113"/>
      <c r="H45" s="113"/>
      <c r="I45" s="123"/>
      <c r="J45" s="106"/>
      <c r="K45" s="124"/>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row>
    <row r="46" spans="1:256" s="45" customFormat="1" x14ac:dyDescent="0.2">
      <c r="A46" s="23"/>
      <c r="B46" s="34"/>
      <c r="C46" s="23"/>
      <c r="D46" s="23"/>
      <c r="E46" s="95"/>
      <c r="F46" s="113"/>
      <c r="G46" s="113"/>
      <c r="H46" s="113"/>
      <c r="I46" s="123"/>
      <c r="J46" s="106"/>
      <c r="K46" s="124"/>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row>
    <row r="47" spans="1:256" s="45" customFormat="1" x14ac:dyDescent="0.2">
      <c r="A47" s="23"/>
      <c r="B47" s="34"/>
      <c r="C47" s="23"/>
      <c r="D47" s="23"/>
      <c r="E47" s="95"/>
      <c r="F47" s="113"/>
      <c r="G47" s="113"/>
      <c r="H47" s="113"/>
      <c r="I47" s="123"/>
      <c r="J47" s="106"/>
      <c r="K47" s="124"/>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row>
    <row r="48" spans="1:256" s="45" customFormat="1" x14ac:dyDescent="0.2">
      <c r="A48" s="23"/>
      <c r="B48" s="34"/>
      <c r="C48" s="23"/>
      <c r="D48" s="23"/>
      <c r="E48" s="95"/>
      <c r="F48" s="113"/>
      <c r="G48" s="113"/>
      <c r="H48" s="113"/>
      <c r="I48" s="123"/>
      <c r="J48" s="106"/>
      <c r="K48" s="124"/>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row>
    <row r="49" spans="1:256" s="45" customFormat="1" x14ac:dyDescent="0.2">
      <c r="A49" s="23"/>
      <c r="B49" s="34"/>
      <c r="C49" s="23"/>
      <c r="D49" s="23"/>
      <c r="E49" s="95"/>
      <c r="F49" s="113"/>
      <c r="G49" s="113"/>
      <c r="H49" s="113"/>
      <c r="I49" s="123"/>
      <c r="J49" s="106"/>
      <c r="K49" s="124"/>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row>
    <row r="50" spans="1:256" s="45" customFormat="1" x14ac:dyDescent="0.2">
      <c r="A50" s="23"/>
      <c r="B50" s="34"/>
      <c r="C50" s="23"/>
      <c r="D50" s="23"/>
      <c r="E50" s="95"/>
      <c r="F50" s="113"/>
      <c r="G50" s="113"/>
      <c r="H50" s="113"/>
      <c r="I50" s="123"/>
      <c r="J50" s="106"/>
      <c r="K50" s="124"/>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row>
    <row r="51" spans="1:256" s="45" customFormat="1" x14ac:dyDescent="0.2">
      <c r="A51" s="23"/>
      <c r="B51" s="34"/>
      <c r="C51" s="23"/>
      <c r="D51" s="23"/>
      <c r="E51" s="95"/>
      <c r="F51" s="113"/>
      <c r="G51" s="113"/>
      <c r="H51" s="113"/>
      <c r="I51" s="123"/>
      <c r="J51" s="106"/>
      <c r="K51" s="124"/>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row>
    <row r="52" spans="1:256" s="45" customFormat="1" x14ac:dyDescent="0.2">
      <c r="A52" s="23"/>
      <c r="B52" s="34"/>
      <c r="C52" s="23"/>
      <c r="D52" s="23"/>
      <c r="E52" s="95"/>
      <c r="F52" s="113"/>
      <c r="G52" s="113"/>
      <c r="H52" s="113"/>
      <c r="I52" s="123"/>
      <c r="J52" s="106"/>
      <c r="K52" s="124"/>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row>
    <row r="53" spans="1:256" s="45" customFormat="1" x14ac:dyDescent="0.2">
      <c r="A53" s="23"/>
      <c r="B53" s="34"/>
      <c r="C53" s="23"/>
      <c r="D53" s="23"/>
      <c r="E53" s="95"/>
      <c r="F53" s="113"/>
      <c r="G53" s="113"/>
      <c r="H53" s="113"/>
      <c r="I53" s="123"/>
      <c r="J53" s="106"/>
      <c r="K53" s="124"/>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row>
    <row r="54" spans="1:256" s="45" customFormat="1" x14ac:dyDescent="0.2">
      <c r="A54" s="23"/>
      <c r="B54" s="34"/>
      <c r="C54" s="23"/>
      <c r="D54" s="23"/>
      <c r="E54" s="95"/>
      <c r="F54" s="113"/>
      <c r="G54" s="113"/>
      <c r="H54" s="113"/>
      <c r="I54" s="123"/>
      <c r="J54" s="106"/>
      <c r="K54" s="124"/>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row>
    <row r="55" spans="1:256" s="45" customFormat="1" x14ac:dyDescent="0.2">
      <c r="A55" s="23"/>
      <c r="B55" s="34"/>
      <c r="C55" s="23"/>
      <c r="D55" s="23"/>
      <c r="E55" s="95"/>
      <c r="F55" s="113"/>
      <c r="G55" s="113"/>
      <c r="H55" s="113"/>
      <c r="I55" s="123"/>
      <c r="J55" s="106"/>
      <c r="K55" s="124"/>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row>
    <row r="56" spans="1:256" s="45" customFormat="1" x14ac:dyDescent="0.2">
      <c r="A56" s="23"/>
      <c r="B56" s="34"/>
      <c r="C56" s="23"/>
      <c r="D56" s="23"/>
      <c r="E56" s="95"/>
      <c r="F56" s="113"/>
      <c r="G56" s="113"/>
      <c r="H56" s="113"/>
      <c r="I56" s="123"/>
      <c r="J56" s="106"/>
      <c r="K56" s="124"/>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row>
    <row r="57" spans="1:256" s="45" customFormat="1" x14ac:dyDescent="0.2">
      <c r="A57" s="23"/>
      <c r="B57" s="34"/>
      <c r="C57" s="23"/>
      <c r="D57" s="23"/>
      <c r="E57" s="95"/>
      <c r="F57" s="113"/>
      <c r="G57" s="113"/>
      <c r="H57" s="113"/>
      <c r="I57" s="123"/>
      <c r="J57" s="106"/>
      <c r="K57" s="124"/>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row>
    <row r="58" spans="1:256" s="45" customFormat="1" x14ac:dyDescent="0.2">
      <c r="A58" s="23"/>
      <c r="B58" s="34"/>
      <c r="C58" s="23"/>
      <c r="D58" s="23"/>
      <c r="E58" s="95"/>
      <c r="F58" s="113"/>
      <c r="G58" s="113"/>
      <c r="H58" s="113"/>
      <c r="I58" s="123"/>
      <c r="J58" s="106"/>
      <c r="K58" s="124"/>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row>
    <row r="59" spans="1:256" s="45" customFormat="1" x14ac:dyDescent="0.2">
      <c r="A59" s="23"/>
      <c r="B59" s="34"/>
      <c r="C59" s="23"/>
      <c r="D59" s="23"/>
      <c r="E59" s="95"/>
      <c r="F59" s="113"/>
      <c r="G59" s="113"/>
      <c r="H59" s="113"/>
      <c r="I59" s="123"/>
      <c r="J59" s="106"/>
      <c r="K59" s="124"/>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row>
    <row r="60" spans="1:256" s="45" customFormat="1" x14ac:dyDescent="0.2">
      <c r="A60" s="23"/>
      <c r="B60" s="34"/>
      <c r="C60" s="23"/>
      <c r="D60" s="23"/>
      <c r="E60" s="95"/>
      <c r="F60" s="113"/>
      <c r="G60" s="113"/>
      <c r="H60" s="113"/>
      <c r="I60" s="123"/>
      <c r="J60" s="106"/>
      <c r="K60" s="124"/>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row>
    <row r="61" spans="1:256" s="45" customFormat="1" x14ac:dyDescent="0.2">
      <c r="A61" s="23"/>
      <c r="B61" s="34"/>
      <c r="C61" s="23"/>
      <c r="D61" s="23"/>
      <c r="E61" s="95"/>
      <c r="F61" s="113"/>
      <c r="G61" s="113"/>
      <c r="H61" s="113"/>
      <c r="I61" s="123"/>
      <c r="J61" s="106"/>
      <c r="K61" s="124"/>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row>
    <row r="62" spans="1:256" s="45" customFormat="1" x14ac:dyDescent="0.2">
      <c r="A62" s="23"/>
      <c r="B62" s="34"/>
      <c r="C62" s="23"/>
      <c r="D62" s="23"/>
      <c r="E62" s="95"/>
      <c r="F62" s="113"/>
      <c r="G62" s="113"/>
      <c r="H62" s="113"/>
      <c r="I62" s="123"/>
      <c r="J62" s="106"/>
      <c r="K62" s="124"/>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row>
    <row r="63" spans="1:256" s="45" customFormat="1" x14ac:dyDescent="0.2">
      <c r="A63" s="23"/>
      <c r="B63" s="34"/>
      <c r="C63" s="23"/>
      <c r="D63" s="23"/>
      <c r="E63" s="95"/>
      <c r="F63" s="113"/>
      <c r="G63" s="113"/>
      <c r="H63" s="113"/>
      <c r="I63" s="123"/>
      <c r="J63" s="106"/>
      <c r="K63" s="124"/>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row>
    <row r="64" spans="1:256" s="45" customFormat="1" x14ac:dyDescent="0.2">
      <c r="A64" s="23"/>
      <c r="B64" s="34"/>
      <c r="C64" s="23"/>
      <c r="D64" s="23"/>
      <c r="E64" s="95"/>
      <c r="F64" s="113"/>
      <c r="G64" s="113"/>
      <c r="H64" s="113"/>
      <c r="I64" s="123"/>
      <c r="J64" s="106"/>
      <c r="K64" s="124"/>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row>
    <row r="65" spans="1:256" s="45" customFormat="1" x14ac:dyDescent="0.2">
      <c r="A65" s="23"/>
      <c r="B65" s="34"/>
      <c r="C65" s="23"/>
      <c r="D65" s="23"/>
      <c r="E65" s="95"/>
      <c r="F65" s="113"/>
      <c r="G65" s="113"/>
      <c r="H65" s="113"/>
      <c r="I65" s="123"/>
      <c r="J65" s="106"/>
      <c r="K65" s="124"/>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row>
    <row r="66" spans="1:256" s="45" customFormat="1" x14ac:dyDescent="0.2">
      <c r="A66" s="23"/>
      <c r="B66" s="34"/>
      <c r="C66" s="23"/>
      <c r="D66" s="23"/>
      <c r="E66" s="95"/>
      <c r="F66" s="113"/>
      <c r="G66" s="113"/>
      <c r="H66" s="113"/>
      <c r="I66" s="123"/>
      <c r="J66" s="106"/>
      <c r="K66" s="124"/>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row>
    <row r="67" spans="1:256" s="45" customFormat="1" x14ac:dyDescent="0.2">
      <c r="A67" s="23"/>
      <c r="B67" s="34"/>
      <c r="C67" s="23"/>
      <c r="D67" s="23"/>
      <c r="E67" s="95"/>
      <c r="F67" s="113"/>
      <c r="G67" s="113"/>
      <c r="H67" s="113"/>
      <c r="I67" s="123"/>
      <c r="J67" s="106"/>
      <c r="K67" s="124"/>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row>
  </sheetData>
  <mergeCells count="12">
    <mergeCell ref="A5:A7"/>
    <mergeCell ref="A8:A15"/>
    <mergeCell ref="A16:A20"/>
    <mergeCell ref="A21:A26"/>
    <mergeCell ref="F2:K2"/>
    <mergeCell ref="E3:E4"/>
    <mergeCell ref="F3:F4"/>
    <mergeCell ref="G3:G4"/>
    <mergeCell ref="H3:H4"/>
    <mergeCell ref="I3:I4"/>
    <mergeCell ref="J3:J4"/>
    <mergeCell ref="K3:K4"/>
  </mergeCells>
  <phoneticPr fontId="33" type="noConversion"/>
  <printOptions horizontalCentered="1" verticalCentered="1"/>
  <pageMargins left="0.19685039370078741" right="0.19685039370078741" top="0.19685039370078741" bottom="0.43307086614173229" header="0" footer="3.937007874015748E-2"/>
  <pageSetup scale="40" orientation="landscape" r:id="rId1"/>
  <headerFooter alignWithMargins="0">
    <oddFooter>&amp;C&amp;20ESE HOSPITAL DEPTAL FELIPE SUAREZ
Salamina Caldas&amp;R&amp;16Informe de Gestión - 2.013</oddFooter>
  </headerFooter>
  <rowBreaks count="1" manualBreakCount="1">
    <brk id="15"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6"/>
  <sheetViews>
    <sheetView showGridLines="0" view="pageBreakPreview" topLeftCell="A2" zoomScale="50" zoomScaleSheetLayoutView="50" workbookViewId="0">
      <selection activeCell="E5" sqref="E5"/>
    </sheetView>
  </sheetViews>
  <sheetFormatPr baseColWidth="10" defaultColWidth="11.19921875" defaultRowHeight="68.25" customHeight="1" x14ac:dyDescent="0.3"/>
  <cols>
    <col min="1" max="1" width="19.3984375" style="64" customWidth="1"/>
    <col min="2" max="2" width="5.69921875" style="51" customWidth="1"/>
    <col min="3" max="3" width="20.09765625" style="50" customWidth="1"/>
    <col min="4" max="4" width="21.296875" style="50" customWidth="1"/>
    <col min="5" max="5" width="43.8984375" style="49" customWidth="1"/>
    <col min="6" max="6" width="61.69921875" style="60" customWidth="1"/>
    <col min="7" max="7" width="1.5" style="48" customWidth="1"/>
    <col min="8" max="16384" width="11.19921875" style="48"/>
  </cols>
  <sheetData>
    <row r="1" spans="1:7" ht="33.75" customHeight="1" x14ac:dyDescent="0.35">
      <c r="B1" s="262" t="s">
        <v>137</v>
      </c>
      <c r="C1" s="262"/>
      <c r="D1" s="262"/>
      <c r="E1" s="262"/>
      <c r="F1" s="262"/>
      <c r="G1" s="262"/>
    </row>
    <row r="2" spans="1:7" ht="33.75" customHeight="1" x14ac:dyDescent="0.3"/>
    <row r="3" spans="1:7" s="56" customFormat="1" ht="68.25" customHeight="1" x14ac:dyDescent="0.2">
      <c r="A3" s="65"/>
      <c r="B3" s="58" t="s">
        <v>12</v>
      </c>
      <c r="C3" s="263" t="s">
        <v>112</v>
      </c>
      <c r="D3" s="264"/>
      <c r="E3" s="57" t="s">
        <v>111</v>
      </c>
      <c r="F3" s="59" t="s">
        <v>115</v>
      </c>
    </row>
    <row r="4" spans="1:7" ht="102.75" customHeight="1" x14ac:dyDescent="0.2">
      <c r="A4" s="66" t="s">
        <v>147</v>
      </c>
      <c r="B4" s="55">
        <v>1</v>
      </c>
      <c r="C4" s="261" t="s">
        <v>132</v>
      </c>
      <c r="D4" s="261"/>
      <c r="E4" s="63" t="s">
        <v>131</v>
      </c>
      <c r="F4" s="61" t="s">
        <v>117</v>
      </c>
    </row>
    <row r="5" spans="1:7" ht="108.75" customHeight="1" x14ac:dyDescent="0.2">
      <c r="A5" s="66"/>
      <c r="B5" s="55">
        <f t="shared" ref="B5:B12" si="0">+B4+1</f>
        <v>2</v>
      </c>
      <c r="C5" s="261" t="s">
        <v>119</v>
      </c>
      <c r="D5" s="261"/>
      <c r="E5" s="63" t="s">
        <v>149</v>
      </c>
      <c r="F5" s="61" t="s">
        <v>122</v>
      </c>
    </row>
    <row r="6" spans="1:7" ht="96.75" customHeight="1" x14ac:dyDescent="0.2">
      <c r="A6" s="66" t="s">
        <v>143</v>
      </c>
      <c r="B6" s="55">
        <f t="shared" si="0"/>
        <v>3</v>
      </c>
      <c r="C6" s="261" t="s">
        <v>136</v>
      </c>
      <c r="D6" s="261"/>
      <c r="E6" s="63" t="s">
        <v>145</v>
      </c>
      <c r="F6" s="61" t="s">
        <v>118</v>
      </c>
    </row>
    <row r="7" spans="1:7" ht="134.25" customHeight="1" x14ac:dyDescent="0.2">
      <c r="A7" s="66" t="s">
        <v>148</v>
      </c>
      <c r="B7" s="55">
        <f t="shared" si="0"/>
        <v>4</v>
      </c>
      <c r="C7" s="261" t="s">
        <v>121</v>
      </c>
      <c r="D7" s="261"/>
      <c r="E7" s="63" t="s">
        <v>144</v>
      </c>
      <c r="F7" s="61" t="s">
        <v>124</v>
      </c>
    </row>
    <row r="8" spans="1:7" ht="125.25" customHeight="1" x14ac:dyDescent="0.2">
      <c r="A8" s="66" t="s">
        <v>146</v>
      </c>
      <c r="B8" s="265">
        <f t="shared" si="0"/>
        <v>5</v>
      </c>
      <c r="C8" s="265" t="s">
        <v>110</v>
      </c>
      <c r="D8" s="67" t="s">
        <v>109</v>
      </c>
      <c r="E8" s="63" t="s">
        <v>133</v>
      </c>
      <c r="F8" s="61" t="s">
        <v>130</v>
      </c>
    </row>
    <row r="9" spans="1:7" ht="227.25" customHeight="1" x14ac:dyDescent="0.2">
      <c r="A9" s="66"/>
      <c r="B9" s="265">
        <f t="shared" si="0"/>
        <v>6</v>
      </c>
      <c r="C9" s="265"/>
      <c r="D9" s="54" t="s">
        <v>108</v>
      </c>
      <c r="E9" s="53"/>
      <c r="F9" s="61" t="s">
        <v>128</v>
      </c>
    </row>
    <row r="10" spans="1:7" ht="105.75" customHeight="1" x14ac:dyDescent="0.2">
      <c r="A10" s="66"/>
      <c r="B10" s="265">
        <f t="shared" si="0"/>
        <v>7</v>
      </c>
      <c r="C10" s="265"/>
      <c r="D10" s="54" t="s">
        <v>107</v>
      </c>
      <c r="E10" s="53" t="s">
        <v>129</v>
      </c>
      <c r="F10" s="61"/>
    </row>
    <row r="11" spans="1:7" ht="68.25" customHeight="1" x14ac:dyDescent="0.2">
      <c r="A11" s="66"/>
      <c r="B11" s="265">
        <f t="shared" si="0"/>
        <v>8</v>
      </c>
      <c r="C11" s="265"/>
      <c r="D11" s="54" t="s">
        <v>106</v>
      </c>
      <c r="E11" s="53" t="s">
        <v>134</v>
      </c>
      <c r="F11" s="61"/>
    </row>
    <row r="12" spans="1:7" ht="59.25" customHeight="1" x14ac:dyDescent="0.2">
      <c r="A12" s="66"/>
      <c r="B12" s="265">
        <f t="shared" si="0"/>
        <v>9</v>
      </c>
      <c r="C12" s="265"/>
      <c r="D12" s="54" t="s">
        <v>113</v>
      </c>
      <c r="E12" s="53"/>
      <c r="F12" s="61"/>
    </row>
    <row r="13" spans="1:7" ht="110.25" customHeight="1" x14ac:dyDescent="0.2">
      <c r="A13" s="66" t="s">
        <v>142</v>
      </c>
      <c r="B13" s="55">
        <v>6</v>
      </c>
      <c r="C13" s="261" t="s">
        <v>105</v>
      </c>
      <c r="D13" s="261"/>
      <c r="E13" s="63" t="s">
        <v>135</v>
      </c>
      <c r="F13" s="61"/>
    </row>
    <row r="14" spans="1:7" ht="119.25" customHeight="1" x14ac:dyDescent="0.2">
      <c r="A14" s="66"/>
      <c r="B14" s="265">
        <f>+B13+1</f>
        <v>7</v>
      </c>
      <c r="C14" s="261" t="s">
        <v>104</v>
      </c>
      <c r="D14" s="67" t="s">
        <v>103</v>
      </c>
      <c r="E14" s="63" t="s">
        <v>116</v>
      </c>
      <c r="F14" s="61" t="s">
        <v>127</v>
      </c>
    </row>
    <row r="15" spans="1:7" ht="81.75" customHeight="1" x14ac:dyDescent="0.2">
      <c r="A15" s="66"/>
      <c r="B15" s="265">
        <f>+B14+1</f>
        <v>8</v>
      </c>
      <c r="C15" s="261"/>
      <c r="D15" s="67" t="s">
        <v>102</v>
      </c>
      <c r="E15" s="63" t="s">
        <v>114</v>
      </c>
      <c r="F15" s="61"/>
    </row>
    <row r="16" spans="1:7" ht="68.25" customHeight="1" x14ac:dyDescent="0.3">
      <c r="B16" s="52"/>
      <c r="C16" s="48"/>
      <c r="D16" s="48"/>
      <c r="E16" s="48"/>
      <c r="F16" s="62"/>
    </row>
  </sheetData>
  <mergeCells count="11">
    <mergeCell ref="B8:B12"/>
    <mergeCell ref="C8:C12"/>
    <mergeCell ref="C13:D13"/>
    <mergeCell ref="B14:B15"/>
    <mergeCell ref="C14:C15"/>
    <mergeCell ref="C7:D7"/>
    <mergeCell ref="B1:G1"/>
    <mergeCell ref="C3:D3"/>
    <mergeCell ref="C4:D4"/>
    <mergeCell ref="C5:D5"/>
    <mergeCell ref="C6:D6"/>
  </mergeCells>
  <phoneticPr fontId="33" type="noConversion"/>
  <printOptions horizontalCentered="1" verticalCentered="1"/>
  <pageMargins left="0.27559055118110237" right="0.51181102362204722" top="0.98425196850393704" bottom="0.98425196850393704" header="0.43307086614173229" footer="0"/>
  <pageSetup scale="43" orientation="portrait" horizontalDpi="300" verticalDpi="300" r:id="rId1"/>
  <headerFooter alignWithMargins="0">
    <oddHeader>&amp;C&amp;14ESE HOSPITAL SANTA ANAGuática Risaralda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showGridLines="0" view="pageBreakPreview" zoomScale="60" zoomScaleNormal="50" workbookViewId="0">
      <selection activeCell="C2" sqref="C2"/>
    </sheetView>
  </sheetViews>
  <sheetFormatPr baseColWidth="10" defaultColWidth="11.19921875" defaultRowHeight="15" x14ac:dyDescent="0.2"/>
  <cols>
    <col min="2" max="2" width="17.19921875" customWidth="1"/>
    <col min="3" max="3" width="19.796875" customWidth="1"/>
    <col min="4" max="4" width="35.59765625" customWidth="1"/>
    <col min="7" max="7" width="18.796875" customWidth="1"/>
    <col min="8" max="8" width="20.3984375" customWidth="1"/>
    <col min="9" max="9" width="30" customWidth="1"/>
  </cols>
  <sheetData>
    <row r="1" spans="1:13" ht="53.25" thickBot="1" x14ac:dyDescent="0.25">
      <c r="A1" s="85" t="s">
        <v>12</v>
      </c>
      <c r="B1" s="6" t="s">
        <v>14</v>
      </c>
      <c r="C1" s="6" t="s">
        <v>4</v>
      </c>
      <c r="D1" s="46" t="s">
        <v>98</v>
      </c>
      <c r="E1" s="72" t="s">
        <v>139</v>
      </c>
      <c r="F1" s="72" t="s">
        <v>140</v>
      </c>
      <c r="G1" s="73" t="s">
        <v>91</v>
      </c>
      <c r="H1" s="68" t="s">
        <v>92</v>
      </c>
      <c r="I1" s="69" t="s">
        <v>93</v>
      </c>
      <c r="J1" s="70" t="s">
        <v>94</v>
      </c>
      <c r="K1" s="71" t="s">
        <v>95</v>
      </c>
      <c r="L1" s="71" t="s">
        <v>96</v>
      </c>
      <c r="M1" s="71" t="s">
        <v>97</v>
      </c>
    </row>
    <row r="2" spans="1:13" s="84" customFormat="1" ht="173.25" customHeight="1" x14ac:dyDescent="0.25">
      <c r="A2" s="75">
        <v>23</v>
      </c>
      <c r="B2" s="76" t="s">
        <v>56</v>
      </c>
      <c r="C2" s="77" t="s">
        <v>64</v>
      </c>
      <c r="D2" s="78" t="s">
        <v>155</v>
      </c>
      <c r="E2" s="79" t="s">
        <v>141</v>
      </c>
      <c r="F2" s="79">
        <v>80</v>
      </c>
      <c r="G2" s="80" t="s">
        <v>154</v>
      </c>
      <c r="H2" s="81" t="s">
        <v>138</v>
      </c>
      <c r="I2" s="82" t="s">
        <v>153</v>
      </c>
      <c r="J2" s="81">
        <v>90</v>
      </c>
      <c r="K2" s="83">
        <v>90</v>
      </c>
      <c r="L2" s="83">
        <v>90</v>
      </c>
      <c r="M2" s="82">
        <v>90</v>
      </c>
    </row>
    <row r="3" spans="1:13" s="84" customFormat="1" ht="162.75" thickBot="1" x14ac:dyDescent="0.3">
      <c r="A3" s="86">
        <v>24</v>
      </c>
      <c r="B3" s="87" t="s">
        <v>56</v>
      </c>
      <c r="C3" s="88" t="s">
        <v>66</v>
      </c>
      <c r="D3" s="89" t="s">
        <v>126</v>
      </c>
      <c r="E3" s="90" t="s">
        <v>157</v>
      </c>
      <c r="F3" s="90">
        <v>70</v>
      </c>
      <c r="G3" s="91"/>
      <c r="H3" s="92" t="s">
        <v>151</v>
      </c>
      <c r="I3" s="93" t="s">
        <v>152</v>
      </c>
      <c r="J3" s="92">
        <v>80</v>
      </c>
      <c r="K3" s="94">
        <v>80</v>
      </c>
      <c r="L3" s="94">
        <v>80</v>
      </c>
      <c r="M3" s="93">
        <v>80</v>
      </c>
    </row>
  </sheetData>
  <phoneticPr fontId="33" type="noConversion"/>
  <pageMargins left="0.70866141732283472" right="0.70866141732283472" top="0.74803149606299213" bottom="0.74803149606299213" header="0.31496062992125984" footer="0.31496062992125984"/>
  <pageSetup scale="71" orientation="landscape" verticalDpi="300"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ANEXO 2 - INDICADORES</vt:lpstr>
      <vt:lpstr>escala</vt:lpstr>
      <vt:lpstr>ANEXO 10 DE 2021</vt:lpstr>
      <vt:lpstr>PLAN DE GESTION POR AREAS 2012</vt:lpstr>
      <vt:lpstr>AUDITORIA H.C</vt:lpstr>
      <vt:lpstr>'ANEXO 10 DE 2021'!Área_de_impresión</vt:lpstr>
      <vt:lpstr>'ANEXO 2 - INDICADORES'!Área_de_impresión</vt:lpstr>
      <vt:lpstr>'PLAN DE GESTION POR AREAS 2012'!Área_de_impresión</vt:lpstr>
      <vt:lpstr>'ANEXO 10 DE 2021'!Títulos_a_imprimir</vt:lpstr>
      <vt:lpstr>'PLAN DE GESTION POR AREAS 2012'!Títulos_a_imprimir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HOSPITAL2</cp:lastModifiedBy>
  <cp:lastPrinted>2017-03-30T22:47:35Z</cp:lastPrinted>
  <dcterms:created xsi:type="dcterms:W3CDTF">2012-04-17T19:03:20Z</dcterms:created>
  <dcterms:modified xsi:type="dcterms:W3CDTF">2021-09-24T15:22:38Z</dcterms:modified>
</cp:coreProperties>
</file>